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HDF\CONTROLES\OISE_V3\"/>
    </mc:Choice>
  </mc:AlternateContent>
  <bookViews>
    <workbookView xWindow="57555" yWindow="90" windowWidth="28695" windowHeight="15555" tabRatio="864" firstSheet="2" activeTab="2"/>
  </bookViews>
  <sheets>
    <sheet name="Introduction" sheetId="10" r:id="rId1"/>
    <sheet name="Retours_CQP" sheetId="11" r:id="rId2"/>
    <sheet name="controle_CQE" sheetId="1" r:id="rId3"/>
    <sheet name="controle_CQP" sheetId="2" r:id="rId4"/>
    <sheet name="controle_Global" sheetId="3" r:id="rId5"/>
    <sheet name="matrice CS_201015_CQEP" sheetId="6" r:id="rId6"/>
    <sheet name="matrice CS_2021_CQEP" sheetId="4" r:id="rId7"/>
    <sheet name="matrice CS_2010-2021_Global" sheetId="8" r:id="rId8"/>
    <sheet name="matrice US_201015_CQEP" sheetId="7" r:id="rId9"/>
    <sheet name="matrice US_2021_CQEP" sheetId="5" r:id="rId10"/>
    <sheet name="matrice US_2010-2021_Global" sheetId="9" r:id="rId1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5" i="1" l="1"/>
  <c r="G73" i="1"/>
  <c r="L16" i="3"/>
  <c r="L88" i="3"/>
  <c r="L89" i="3"/>
  <c r="L85" i="3"/>
  <c r="L81" i="3"/>
  <c r="L76" i="3"/>
  <c r="L74" i="3"/>
  <c r="L69" i="3"/>
  <c r="L70" i="3"/>
  <c r="L71" i="3"/>
  <c r="L62" i="3"/>
  <c r="L63" i="3"/>
  <c r="L64" i="3"/>
  <c r="L65" i="3"/>
  <c r="L59" i="3"/>
  <c r="L60" i="3"/>
  <c r="L61" i="3"/>
  <c r="L66" i="3"/>
  <c r="L67" i="3"/>
  <c r="L68" i="3"/>
  <c r="L72" i="3"/>
  <c r="L73" i="3"/>
  <c r="L75" i="3"/>
  <c r="L77" i="3"/>
  <c r="L78" i="3"/>
  <c r="L79" i="3"/>
  <c r="L80" i="3"/>
  <c r="L82" i="3"/>
  <c r="L83" i="3"/>
  <c r="L84" i="3"/>
  <c r="L86" i="3"/>
  <c r="L87" i="3"/>
  <c r="L90" i="3"/>
  <c r="L58" i="3"/>
  <c r="L5" i="3"/>
  <c r="L6" i="3"/>
  <c r="L7" i="3"/>
  <c r="L8" i="3"/>
  <c r="L9" i="3"/>
  <c r="L10" i="3"/>
  <c r="L11" i="3"/>
  <c r="L12" i="3"/>
  <c r="L13" i="3"/>
  <c r="L14" i="3"/>
  <c r="L15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4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58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4" i="3"/>
  <c r="N20" i="3"/>
  <c r="M20" i="3"/>
  <c r="O7" i="1"/>
  <c r="O56" i="1" l="1"/>
  <c r="R89" i="3" l="1"/>
  <c r="Q89" i="3"/>
  <c r="P89" i="3"/>
  <c r="R88" i="3"/>
  <c r="Q88" i="3"/>
  <c r="P88" i="3"/>
  <c r="N89" i="3"/>
  <c r="M89" i="3"/>
  <c r="N88" i="3"/>
  <c r="M88" i="3"/>
  <c r="F89" i="3"/>
  <c r="E89" i="3"/>
  <c r="F88" i="3"/>
  <c r="E88" i="3"/>
  <c r="R85" i="3"/>
  <c r="Q85" i="3"/>
  <c r="P85" i="3"/>
  <c r="N85" i="3"/>
  <c r="M85" i="3"/>
  <c r="F85" i="3"/>
  <c r="E85" i="3"/>
  <c r="R81" i="3"/>
  <c r="Q81" i="3"/>
  <c r="P81" i="3"/>
  <c r="N81" i="3"/>
  <c r="M81" i="3"/>
  <c r="F81" i="3"/>
  <c r="E81" i="3"/>
  <c r="E73" i="3"/>
  <c r="E75" i="3"/>
  <c r="R76" i="3"/>
  <c r="Q76" i="3"/>
  <c r="P76" i="3"/>
  <c r="R74" i="3"/>
  <c r="Q74" i="3"/>
  <c r="P74" i="3"/>
  <c r="N76" i="3"/>
  <c r="M76" i="3"/>
  <c r="N74" i="3"/>
  <c r="M74" i="3"/>
  <c r="F76" i="3"/>
  <c r="E76" i="3"/>
  <c r="F74" i="3"/>
  <c r="E74" i="3"/>
  <c r="R71" i="3"/>
  <c r="Q71" i="3"/>
  <c r="P71" i="3"/>
  <c r="R70" i="3"/>
  <c r="Q70" i="3"/>
  <c r="P70" i="3"/>
  <c r="R69" i="3"/>
  <c r="Q69" i="3"/>
  <c r="P69" i="3"/>
  <c r="N71" i="3"/>
  <c r="M71" i="3"/>
  <c r="N70" i="3"/>
  <c r="M70" i="3"/>
  <c r="N69" i="3"/>
  <c r="M69" i="3"/>
  <c r="F71" i="3"/>
  <c r="E71" i="3"/>
  <c r="F70" i="3"/>
  <c r="E70" i="3"/>
  <c r="F69" i="3"/>
  <c r="E69" i="3"/>
  <c r="R65" i="3"/>
  <c r="Q65" i="3"/>
  <c r="P65" i="3"/>
  <c r="R64" i="3"/>
  <c r="Q64" i="3"/>
  <c r="P64" i="3"/>
  <c r="R63" i="3"/>
  <c r="Q63" i="3"/>
  <c r="P63" i="3"/>
  <c r="R62" i="3"/>
  <c r="Q62" i="3"/>
  <c r="P62" i="3"/>
  <c r="N65" i="3"/>
  <c r="M65" i="3"/>
  <c r="N64" i="3"/>
  <c r="M64" i="3"/>
  <c r="N63" i="3"/>
  <c r="M63" i="3"/>
  <c r="N62" i="3"/>
  <c r="M62" i="3"/>
  <c r="G22" i="2"/>
  <c r="G19" i="2"/>
  <c r="O22" i="2"/>
  <c r="O19" i="2"/>
  <c r="Q22" i="2"/>
  <c r="S22" i="2" s="1"/>
  <c r="R22" i="2"/>
  <c r="Q19" i="2"/>
  <c r="R19" i="2"/>
  <c r="G80" i="2"/>
  <c r="P66" i="2"/>
  <c r="P22" i="2"/>
  <c r="P19" i="2"/>
  <c r="S19" i="2" l="1"/>
  <c r="R40" i="1"/>
  <c r="P21" i="1"/>
  <c r="Q21" i="1"/>
  <c r="R21" i="1"/>
  <c r="S21" i="1" s="1"/>
  <c r="Q79" i="1"/>
  <c r="Q78" i="1"/>
  <c r="Q77" i="1"/>
  <c r="Q72" i="1"/>
  <c r="Q73" i="1"/>
  <c r="Q75" i="1"/>
  <c r="G21" i="1" l="1"/>
  <c r="G90" i="1" l="1"/>
  <c r="O90" i="1"/>
  <c r="P90" i="1"/>
  <c r="Q90" i="1"/>
  <c r="R90" i="1"/>
  <c r="S90" i="1" l="1"/>
  <c r="O59" i="1"/>
  <c r="O60" i="1"/>
  <c r="O61" i="1"/>
  <c r="O66" i="1"/>
  <c r="O67" i="1"/>
  <c r="O68" i="1"/>
  <c r="O72" i="1"/>
  <c r="O73" i="1"/>
  <c r="O75" i="1"/>
  <c r="O77" i="1"/>
  <c r="O78" i="1"/>
  <c r="O79" i="1"/>
  <c r="O80" i="1"/>
  <c r="O82" i="1"/>
  <c r="O83" i="1"/>
  <c r="O84" i="1"/>
  <c r="O86" i="1"/>
  <c r="O87" i="1"/>
  <c r="O58" i="1"/>
  <c r="G59" i="1"/>
  <c r="G60" i="1"/>
  <c r="G61" i="1"/>
  <c r="G66" i="1"/>
  <c r="G67" i="1"/>
  <c r="G68" i="1"/>
  <c r="G72" i="1"/>
  <c r="G77" i="1"/>
  <c r="G78" i="1"/>
  <c r="G79" i="1"/>
  <c r="G80" i="1"/>
  <c r="G82" i="1"/>
  <c r="G83" i="1"/>
  <c r="G84" i="1"/>
  <c r="G86" i="1"/>
  <c r="G87" i="1"/>
  <c r="G58" i="1"/>
  <c r="Q58" i="1"/>
  <c r="P58" i="1"/>
  <c r="P59" i="1"/>
  <c r="Q59" i="1"/>
  <c r="R59" i="1"/>
  <c r="P60" i="1"/>
  <c r="Q60" i="1"/>
  <c r="R60" i="1"/>
  <c r="P61" i="1"/>
  <c r="Q61" i="1"/>
  <c r="R61" i="1"/>
  <c r="P66" i="1"/>
  <c r="Q66" i="1"/>
  <c r="R66" i="1"/>
  <c r="P67" i="1"/>
  <c r="Q67" i="1"/>
  <c r="R67" i="1"/>
  <c r="P68" i="1"/>
  <c r="Q68" i="1"/>
  <c r="R68" i="1"/>
  <c r="P72" i="1"/>
  <c r="R72" i="1"/>
  <c r="P73" i="1"/>
  <c r="R73" i="1"/>
  <c r="P75" i="1"/>
  <c r="R75" i="1"/>
  <c r="S75" i="1" s="1"/>
  <c r="P77" i="1"/>
  <c r="R77" i="1"/>
  <c r="P78" i="1"/>
  <c r="R78" i="1"/>
  <c r="P79" i="1"/>
  <c r="R79" i="1"/>
  <c r="P80" i="1"/>
  <c r="Q80" i="1"/>
  <c r="R80" i="1"/>
  <c r="P82" i="1"/>
  <c r="Q82" i="1"/>
  <c r="R82" i="1"/>
  <c r="P83" i="1"/>
  <c r="Q83" i="1"/>
  <c r="R83" i="1"/>
  <c r="P84" i="1"/>
  <c r="Q84" i="1"/>
  <c r="R84" i="1"/>
  <c r="P86" i="1"/>
  <c r="Q86" i="1"/>
  <c r="R86" i="1"/>
  <c r="P87" i="1"/>
  <c r="Q87" i="1"/>
  <c r="R87" i="1"/>
  <c r="P5" i="1"/>
  <c r="Q5" i="1"/>
  <c r="R5" i="1"/>
  <c r="P6" i="1"/>
  <c r="Q6" i="1"/>
  <c r="R6" i="1"/>
  <c r="P7" i="1"/>
  <c r="Q7" i="1"/>
  <c r="S7" i="1" s="1"/>
  <c r="R7" i="1"/>
  <c r="P8" i="1"/>
  <c r="Q8" i="1"/>
  <c r="R8" i="1"/>
  <c r="S8" i="1" s="1"/>
  <c r="P9" i="1"/>
  <c r="Q9" i="1"/>
  <c r="R9" i="1"/>
  <c r="P10" i="1"/>
  <c r="Q10" i="1"/>
  <c r="R10" i="1"/>
  <c r="P11" i="1"/>
  <c r="Q11" i="1"/>
  <c r="R11" i="1"/>
  <c r="S11" i="1" s="1"/>
  <c r="P12" i="1"/>
  <c r="Q12" i="1"/>
  <c r="R12" i="1"/>
  <c r="P13" i="1"/>
  <c r="Q13" i="1"/>
  <c r="R13" i="1"/>
  <c r="P14" i="1"/>
  <c r="Q14" i="1"/>
  <c r="R14" i="1"/>
  <c r="P15" i="1"/>
  <c r="Q15" i="1"/>
  <c r="R15" i="1"/>
  <c r="P17" i="1"/>
  <c r="Q17" i="1"/>
  <c r="R17" i="1"/>
  <c r="P18" i="1"/>
  <c r="Q18" i="1"/>
  <c r="R18" i="1"/>
  <c r="P19" i="1"/>
  <c r="Q19" i="1"/>
  <c r="S19" i="1" s="1"/>
  <c r="R19" i="1"/>
  <c r="P20" i="1"/>
  <c r="Q20" i="1"/>
  <c r="R20" i="1"/>
  <c r="P22" i="1"/>
  <c r="Q22" i="1"/>
  <c r="R22" i="1"/>
  <c r="P23" i="1"/>
  <c r="Q23" i="1"/>
  <c r="R23" i="1"/>
  <c r="P24" i="1"/>
  <c r="Q24" i="1"/>
  <c r="R24" i="1"/>
  <c r="P25" i="1"/>
  <c r="Q25" i="1"/>
  <c r="R25" i="1"/>
  <c r="P26" i="1"/>
  <c r="Q26" i="1"/>
  <c r="R26" i="1"/>
  <c r="S26" i="1" s="1"/>
  <c r="P27" i="1"/>
  <c r="Q27" i="1"/>
  <c r="R27" i="1"/>
  <c r="P28" i="1"/>
  <c r="Q28" i="1"/>
  <c r="R28" i="1"/>
  <c r="P29" i="1"/>
  <c r="Q29" i="1"/>
  <c r="R29" i="1"/>
  <c r="P30" i="1"/>
  <c r="Q30" i="1"/>
  <c r="R30" i="1"/>
  <c r="S30" i="1" s="1"/>
  <c r="P31" i="1"/>
  <c r="Q31" i="1"/>
  <c r="R31" i="1"/>
  <c r="P32" i="1"/>
  <c r="Q32" i="1"/>
  <c r="R32" i="1"/>
  <c r="P33" i="1"/>
  <c r="Q33" i="1"/>
  <c r="R33" i="1"/>
  <c r="P34" i="1"/>
  <c r="Q34" i="1"/>
  <c r="R34" i="1"/>
  <c r="S34" i="1" s="1"/>
  <c r="P35" i="1"/>
  <c r="Q35" i="1"/>
  <c r="R35" i="1"/>
  <c r="P36" i="1"/>
  <c r="Q36" i="1"/>
  <c r="R36" i="1"/>
  <c r="P37" i="1"/>
  <c r="Q37" i="1"/>
  <c r="R37" i="1"/>
  <c r="P38" i="1"/>
  <c r="Q38" i="1"/>
  <c r="R38" i="1"/>
  <c r="S38" i="1" s="1"/>
  <c r="P39" i="1"/>
  <c r="Q39" i="1"/>
  <c r="R39" i="1"/>
  <c r="P40" i="1"/>
  <c r="Q40" i="1"/>
  <c r="S40" i="1" s="1"/>
  <c r="P41" i="1"/>
  <c r="Q41" i="1"/>
  <c r="R41" i="1"/>
  <c r="P42" i="1"/>
  <c r="Q42" i="1"/>
  <c r="R42" i="1"/>
  <c r="P43" i="1"/>
  <c r="Q43" i="1"/>
  <c r="R43" i="1"/>
  <c r="P44" i="1"/>
  <c r="Q44" i="1"/>
  <c r="R44" i="1"/>
  <c r="P45" i="1"/>
  <c r="Q45" i="1"/>
  <c r="R45" i="1"/>
  <c r="P46" i="1"/>
  <c r="Q46" i="1"/>
  <c r="R46" i="1"/>
  <c r="P47" i="1"/>
  <c r="Q47" i="1"/>
  <c r="R47" i="1"/>
  <c r="P48" i="1"/>
  <c r="Q48" i="1"/>
  <c r="R48" i="1"/>
  <c r="P49" i="1"/>
  <c r="Q49" i="1"/>
  <c r="R49" i="1"/>
  <c r="P50" i="1"/>
  <c r="Q50" i="1"/>
  <c r="R50" i="1"/>
  <c r="P51" i="1"/>
  <c r="Q51" i="1"/>
  <c r="R51" i="1"/>
  <c r="P52" i="1"/>
  <c r="Q52" i="1"/>
  <c r="R52" i="1"/>
  <c r="P53" i="1"/>
  <c r="Q53" i="1"/>
  <c r="R53" i="1"/>
  <c r="P54" i="1"/>
  <c r="Q54" i="1"/>
  <c r="R54" i="1"/>
  <c r="P55" i="1"/>
  <c r="Q55" i="1"/>
  <c r="R55" i="1"/>
  <c r="P56" i="1"/>
  <c r="Q56" i="1"/>
  <c r="R56" i="1"/>
  <c r="R4" i="1"/>
  <c r="Q4" i="1"/>
  <c r="P4" i="1"/>
  <c r="O5" i="1"/>
  <c r="O6" i="1"/>
  <c r="O8" i="1"/>
  <c r="O9" i="1"/>
  <c r="O10" i="1"/>
  <c r="O11" i="1"/>
  <c r="O12" i="1"/>
  <c r="O13" i="1"/>
  <c r="O14" i="1"/>
  <c r="O15" i="1"/>
  <c r="O17" i="1"/>
  <c r="O18" i="1"/>
  <c r="O19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G5" i="1"/>
  <c r="G6" i="1"/>
  <c r="G7" i="1"/>
  <c r="G8" i="1"/>
  <c r="G9" i="1"/>
  <c r="G10" i="1"/>
  <c r="G11" i="1"/>
  <c r="G12" i="1"/>
  <c r="G13" i="1"/>
  <c r="G14" i="1"/>
  <c r="G15" i="1"/>
  <c r="G17" i="1"/>
  <c r="G18" i="1"/>
  <c r="G19" i="1"/>
  <c r="G20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O4" i="1"/>
  <c r="G4" i="1"/>
  <c r="P59" i="2"/>
  <c r="Q59" i="2"/>
  <c r="R59" i="2"/>
  <c r="P60" i="2"/>
  <c r="Q60" i="2"/>
  <c r="R60" i="2"/>
  <c r="P61" i="2"/>
  <c r="Q61" i="2"/>
  <c r="R61" i="2"/>
  <c r="P67" i="2"/>
  <c r="Q67" i="2"/>
  <c r="R67" i="2"/>
  <c r="P68" i="2"/>
  <c r="Q68" i="2"/>
  <c r="R68" i="2"/>
  <c r="P72" i="2"/>
  <c r="Q72" i="2"/>
  <c r="R72" i="2"/>
  <c r="P73" i="2"/>
  <c r="Q73" i="2"/>
  <c r="R73" i="2"/>
  <c r="P75" i="2"/>
  <c r="Q75" i="2"/>
  <c r="R75" i="2"/>
  <c r="P77" i="2"/>
  <c r="Q77" i="2"/>
  <c r="R77" i="2"/>
  <c r="P78" i="2"/>
  <c r="Q78" i="2"/>
  <c r="R78" i="2"/>
  <c r="P79" i="2"/>
  <c r="Q79" i="2"/>
  <c r="R79" i="2"/>
  <c r="P80" i="2"/>
  <c r="Q80" i="2"/>
  <c r="R80" i="2"/>
  <c r="P83" i="2"/>
  <c r="Q83" i="2"/>
  <c r="R83" i="2"/>
  <c r="P84" i="2"/>
  <c r="Q84" i="2"/>
  <c r="R84" i="2"/>
  <c r="P86" i="2"/>
  <c r="Q86" i="2"/>
  <c r="R86" i="2"/>
  <c r="P87" i="2"/>
  <c r="Q87" i="2"/>
  <c r="R87" i="2"/>
  <c r="P90" i="2"/>
  <c r="Q90" i="2"/>
  <c r="R90" i="2"/>
  <c r="R58" i="2"/>
  <c r="Q58" i="2"/>
  <c r="P58" i="2"/>
  <c r="P5" i="2"/>
  <c r="Q5" i="2"/>
  <c r="S5" i="2" s="1"/>
  <c r="R5" i="2"/>
  <c r="P6" i="2"/>
  <c r="Q6" i="2"/>
  <c r="R6" i="2"/>
  <c r="S6" i="2"/>
  <c r="P7" i="2"/>
  <c r="Q7" i="2"/>
  <c r="R7" i="2"/>
  <c r="S7" i="2"/>
  <c r="P8" i="2"/>
  <c r="Q8" i="2"/>
  <c r="R8" i="2"/>
  <c r="P9" i="2"/>
  <c r="Q9" i="2"/>
  <c r="R9" i="2"/>
  <c r="P10" i="2"/>
  <c r="Q10" i="2"/>
  <c r="R10" i="2"/>
  <c r="P11" i="2"/>
  <c r="Q11" i="2"/>
  <c r="R11" i="2"/>
  <c r="P12" i="2"/>
  <c r="Q12" i="2"/>
  <c r="R12" i="2"/>
  <c r="P13" i="2"/>
  <c r="Q13" i="2"/>
  <c r="R13" i="2"/>
  <c r="P14" i="2"/>
  <c r="Q14" i="2"/>
  <c r="R14" i="2"/>
  <c r="P15" i="2"/>
  <c r="Q15" i="2"/>
  <c r="R15" i="2"/>
  <c r="P18" i="2"/>
  <c r="Q18" i="2"/>
  <c r="R18" i="2"/>
  <c r="S18" i="2" s="1"/>
  <c r="P23" i="2"/>
  <c r="Q23" i="2"/>
  <c r="R23" i="2"/>
  <c r="P24" i="2"/>
  <c r="Q24" i="2"/>
  <c r="R24" i="2"/>
  <c r="S24" i="2" s="1"/>
  <c r="P25" i="2"/>
  <c r="Q25" i="2"/>
  <c r="R25" i="2"/>
  <c r="P26" i="2"/>
  <c r="Q26" i="2"/>
  <c r="R26" i="2"/>
  <c r="S26" i="2" s="1"/>
  <c r="P27" i="2"/>
  <c r="Q27" i="2"/>
  <c r="R27" i="2"/>
  <c r="S27" i="2" s="1"/>
  <c r="P28" i="2"/>
  <c r="Q28" i="2"/>
  <c r="R28" i="2"/>
  <c r="S28" i="2" s="1"/>
  <c r="P29" i="2"/>
  <c r="Q29" i="2"/>
  <c r="R29" i="2"/>
  <c r="P30" i="2"/>
  <c r="Q30" i="2"/>
  <c r="R30" i="2"/>
  <c r="S30" i="2" s="1"/>
  <c r="P31" i="2"/>
  <c r="Q31" i="2"/>
  <c r="R31" i="2"/>
  <c r="S31" i="2" s="1"/>
  <c r="P33" i="2"/>
  <c r="Q33" i="2"/>
  <c r="R33" i="2"/>
  <c r="P34" i="2"/>
  <c r="Q34" i="2"/>
  <c r="R34" i="2"/>
  <c r="S34" i="2" s="1"/>
  <c r="P36" i="2"/>
  <c r="Q36" i="2"/>
  <c r="R36" i="2"/>
  <c r="S36" i="2" s="1"/>
  <c r="P37" i="2"/>
  <c r="Q37" i="2"/>
  <c r="R37" i="2"/>
  <c r="S37" i="2" s="1"/>
  <c r="P38" i="2"/>
  <c r="Q38" i="2"/>
  <c r="R38" i="2"/>
  <c r="S38" i="2" s="1"/>
  <c r="P40" i="2"/>
  <c r="Q40" i="2"/>
  <c r="R40" i="2"/>
  <c r="S40" i="2" s="1"/>
  <c r="P41" i="2"/>
  <c r="Q41" i="2"/>
  <c r="R41" i="2"/>
  <c r="P42" i="2"/>
  <c r="Q42" i="2"/>
  <c r="R42" i="2"/>
  <c r="S42" i="2" s="1"/>
  <c r="P43" i="2"/>
  <c r="Q43" i="2"/>
  <c r="R43" i="2"/>
  <c r="S43" i="2" s="1"/>
  <c r="P44" i="2"/>
  <c r="Q44" i="2"/>
  <c r="R44" i="2"/>
  <c r="S44" i="2" s="1"/>
  <c r="P45" i="2"/>
  <c r="Q45" i="2"/>
  <c r="R45" i="2"/>
  <c r="P46" i="2"/>
  <c r="Q46" i="2"/>
  <c r="R46" i="2"/>
  <c r="P47" i="2"/>
  <c r="Q47" i="2"/>
  <c r="R47" i="2"/>
  <c r="S47" i="2" s="1"/>
  <c r="P48" i="2"/>
  <c r="Q48" i="2"/>
  <c r="R48" i="2"/>
  <c r="S48" i="2" s="1"/>
  <c r="P49" i="2"/>
  <c r="Q49" i="2"/>
  <c r="R49" i="2"/>
  <c r="P50" i="2"/>
  <c r="Q50" i="2"/>
  <c r="R50" i="2"/>
  <c r="P51" i="2"/>
  <c r="Q51" i="2"/>
  <c r="R51" i="2"/>
  <c r="S51" i="2" s="1"/>
  <c r="P52" i="2"/>
  <c r="Q52" i="2"/>
  <c r="R52" i="2"/>
  <c r="P53" i="2"/>
  <c r="Q53" i="2"/>
  <c r="R53" i="2"/>
  <c r="P54" i="2"/>
  <c r="Q54" i="2"/>
  <c r="R54" i="2"/>
  <c r="S54" i="2" s="1"/>
  <c r="P55" i="2"/>
  <c r="Q55" i="2"/>
  <c r="R55" i="2"/>
  <c r="P56" i="2"/>
  <c r="Q56" i="2"/>
  <c r="R56" i="2"/>
  <c r="R4" i="2"/>
  <c r="Q4" i="2"/>
  <c r="P4" i="2"/>
  <c r="O56" i="2"/>
  <c r="G56" i="2"/>
  <c r="O5" i="2"/>
  <c r="O6" i="2"/>
  <c r="O7" i="2"/>
  <c r="O8" i="2"/>
  <c r="O9" i="2"/>
  <c r="O10" i="2"/>
  <c r="O11" i="2"/>
  <c r="O12" i="2"/>
  <c r="O13" i="2"/>
  <c r="O14" i="2"/>
  <c r="O15" i="2"/>
  <c r="O18" i="2"/>
  <c r="O23" i="2"/>
  <c r="O24" i="2"/>
  <c r="O25" i="2"/>
  <c r="O26" i="2"/>
  <c r="O27" i="2"/>
  <c r="O28" i="2"/>
  <c r="O29" i="2"/>
  <c r="O30" i="2"/>
  <c r="O31" i="2"/>
  <c r="O33" i="2"/>
  <c r="O34" i="2"/>
  <c r="O36" i="2"/>
  <c r="O37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G5" i="2"/>
  <c r="G6" i="2"/>
  <c r="G7" i="2"/>
  <c r="G8" i="2"/>
  <c r="G9" i="2"/>
  <c r="G10" i="2"/>
  <c r="G11" i="2"/>
  <c r="G12" i="2"/>
  <c r="G13" i="2"/>
  <c r="G14" i="2"/>
  <c r="G15" i="2"/>
  <c r="G18" i="2"/>
  <c r="G23" i="2"/>
  <c r="G24" i="2"/>
  <c r="G25" i="2"/>
  <c r="G26" i="2"/>
  <c r="G27" i="2"/>
  <c r="G28" i="2"/>
  <c r="G29" i="2"/>
  <c r="G30" i="2"/>
  <c r="G31" i="2"/>
  <c r="G33" i="2"/>
  <c r="G34" i="2"/>
  <c r="G36" i="2"/>
  <c r="G37" i="2"/>
  <c r="G38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O59" i="2"/>
  <c r="O60" i="2"/>
  <c r="O61" i="2"/>
  <c r="O67" i="2"/>
  <c r="O68" i="2"/>
  <c r="O72" i="2"/>
  <c r="O73" i="2"/>
  <c r="O75" i="2"/>
  <c r="O77" i="2"/>
  <c r="O78" i="2"/>
  <c r="O79" i="2"/>
  <c r="O80" i="2"/>
  <c r="O83" i="2"/>
  <c r="O84" i="2"/>
  <c r="O86" i="2"/>
  <c r="O87" i="2"/>
  <c r="O90" i="2"/>
  <c r="O58" i="2"/>
  <c r="G59" i="2"/>
  <c r="G60" i="2"/>
  <c r="G61" i="2"/>
  <c r="G67" i="2"/>
  <c r="G68" i="2"/>
  <c r="G72" i="2"/>
  <c r="G73" i="2"/>
  <c r="G75" i="2"/>
  <c r="G77" i="2"/>
  <c r="G78" i="2"/>
  <c r="G79" i="2"/>
  <c r="G83" i="2"/>
  <c r="G84" i="2"/>
  <c r="G86" i="2"/>
  <c r="G87" i="2"/>
  <c r="G90" i="2"/>
  <c r="G58" i="2"/>
  <c r="N90" i="3"/>
  <c r="N58" i="3"/>
  <c r="N59" i="3"/>
  <c r="N60" i="3"/>
  <c r="N61" i="3"/>
  <c r="N66" i="3"/>
  <c r="N67" i="3"/>
  <c r="N68" i="3"/>
  <c r="N72" i="3"/>
  <c r="N73" i="3"/>
  <c r="N75" i="3"/>
  <c r="N77" i="3"/>
  <c r="N78" i="3"/>
  <c r="N79" i="3"/>
  <c r="N80" i="3"/>
  <c r="N82" i="3"/>
  <c r="N83" i="3"/>
  <c r="N84" i="3"/>
  <c r="N86" i="3"/>
  <c r="N87" i="3"/>
  <c r="N56" i="3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F56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90" i="3"/>
  <c r="F58" i="3"/>
  <c r="F59" i="3"/>
  <c r="F60" i="3"/>
  <c r="F61" i="3"/>
  <c r="F62" i="3"/>
  <c r="F63" i="3"/>
  <c r="F64" i="3"/>
  <c r="F65" i="3"/>
  <c r="F66" i="3"/>
  <c r="F67" i="3"/>
  <c r="F68" i="3"/>
  <c r="F72" i="3"/>
  <c r="F73" i="3"/>
  <c r="F75" i="3"/>
  <c r="F77" i="3"/>
  <c r="F78" i="3"/>
  <c r="F79" i="3"/>
  <c r="F80" i="3"/>
  <c r="F82" i="3"/>
  <c r="F83" i="3"/>
  <c r="F84" i="3"/>
  <c r="F86" i="3"/>
  <c r="F87" i="3"/>
  <c r="S83" i="2" l="1"/>
  <c r="S68" i="2"/>
  <c r="G97" i="1"/>
  <c r="S55" i="2"/>
  <c r="S10" i="2"/>
  <c r="S15" i="1"/>
  <c r="O97" i="1"/>
  <c r="S51" i="1"/>
  <c r="S31" i="1"/>
  <c r="S14" i="1"/>
  <c r="S9" i="1"/>
  <c r="S5" i="1"/>
  <c r="S39" i="1"/>
  <c r="S20" i="1"/>
  <c r="S13" i="2"/>
  <c r="S12" i="2"/>
  <c r="S11" i="2"/>
  <c r="S9" i="2"/>
  <c r="S8" i="2"/>
  <c r="S14" i="2"/>
  <c r="S41" i="2"/>
  <c r="S49" i="2"/>
  <c r="S52" i="2"/>
  <c r="S56" i="2"/>
  <c r="S53" i="2"/>
  <c r="S50" i="2"/>
  <c r="S45" i="2"/>
  <c r="S46" i="2"/>
  <c r="S33" i="2"/>
  <c r="S29" i="2"/>
  <c r="S25" i="2"/>
  <c r="S23" i="2"/>
  <c r="S15" i="2"/>
  <c r="S4" i="2"/>
  <c r="S58" i="2"/>
  <c r="S73" i="2"/>
  <c r="S75" i="2"/>
  <c r="S78" i="2"/>
  <c r="S80" i="2"/>
  <c r="S90" i="2"/>
  <c r="S67" i="2"/>
  <c r="S61" i="2"/>
  <c r="S60" i="2"/>
  <c r="S72" i="2"/>
  <c r="S77" i="2"/>
  <c r="S79" i="2"/>
  <c r="S84" i="2"/>
  <c r="S86" i="2"/>
  <c r="S87" i="2"/>
  <c r="S59" i="2"/>
  <c r="S36" i="1"/>
  <c r="P91" i="1"/>
  <c r="S54" i="1"/>
  <c r="S46" i="1"/>
  <c r="S83" i="1"/>
  <c r="S66" i="1"/>
  <c r="S68" i="1"/>
  <c r="S27" i="1"/>
  <c r="S56" i="1"/>
  <c r="S41" i="1"/>
  <c r="S44" i="1"/>
  <c r="S60" i="1"/>
  <c r="S55" i="1"/>
  <c r="S35" i="1"/>
  <c r="S23" i="1"/>
  <c r="S59" i="1"/>
  <c r="S77" i="1"/>
  <c r="S87" i="1"/>
  <c r="S82" i="1"/>
  <c r="Q91" i="1"/>
  <c r="S61" i="1"/>
  <c r="S12" i="1"/>
  <c r="S10" i="1"/>
  <c r="S6" i="1"/>
  <c r="S53" i="1"/>
  <c r="S52" i="1"/>
  <c r="S50" i="1"/>
  <c r="S49" i="1"/>
  <c r="S48" i="1"/>
  <c r="S47" i="1"/>
  <c r="S45" i="1"/>
  <c r="S43" i="1"/>
  <c r="S42" i="1"/>
  <c r="S37" i="1"/>
  <c r="S32" i="1"/>
  <c r="S33" i="1"/>
  <c r="S24" i="1"/>
  <c r="S25" i="1"/>
  <c r="S28" i="1"/>
  <c r="S29" i="1"/>
  <c r="S18" i="1"/>
  <c r="S17" i="1"/>
  <c r="S13" i="1"/>
  <c r="S86" i="1"/>
  <c r="S84" i="1"/>
  <c r="S80" i="1"/>
  <c r="S79" i="1"/>
  <c r="S78" i="1"/>
  <c r="S73" i="1"/>
  <c r="S72" i="1"/>
  <c r="S67" i="1"/>
  <c r="S22" i="1"/>
  <c r="S4" i="1"/>
  <c r="R82" i="3"/>
  <c r="Q82" i="3"/>
  <c r="M82" i="3"/>
  <c r="O82" i="3" s="1"/>
  <c r="E82" i="3"/>
  <c r="G82" i="3" s="1"/>
  <c r="S97" i="1" l="1"/>
  <c r="S82" i="3"/>
  <c r="C4" i="6"/>
  <c r="N6" i="11" l="1"/>
  <c r="O6" i="11" s="1"/>
  <c r="N7" i="11"/>
  <c r="O7" i="11" s="1"/>
  <c r="N8" i="11"/>
  <c r="O8" i="11" s="1"/>
  <c r="N9" i="11"/>
  <c r="O9" i="11" s="1"/>
  <c r="N10" i="11"/>
  <c r="O10" i="11" s="1"/>
  <c r="N11" i="11"/>
  <c r="O11" i="11" s="1"/>
  <c r="N5" i="11"/>
  <c r="O5" i="11" s="1"/>
  <c r="L91" i="1" l="1"/>
  <c r="D91" i="1"/>
  <c r="W20" i="11" l="1"/>
  <c r="W21" i="11"/>
  <c r="W22" i="11"/>
  <c r="W23" i="11"/>
  <c r="W24" i="11"/>
  <c r="W25" i="11"/>
  <c r="W19" i="11"/>
  <c r="V20" i="11"/>
  <c r="V21" i="11"/>
  <c r="V22" i="11"/>
  <c r="V23" i="11"/>
  <c r="V24" i="11"/>
  <c r="V25" i="11"/>
  <c r="V19" i="11"/>
  <c r="M95" i="2"/>
  <c r="D4" i="8" l="1"/>
  <c r="F4" i="8"/>
  <c r="G4" i="8"/>
  <c r="H4" i="8"/>
  <c r="I4" i="8"/>
  <c r="J4" i="8"/>
  <c r="K4" i="8"/>
  <c r="L4" i="8"/>
  <c r="M4" i="8"/>
  <c r="N4" i="8"/>
  <c r="O4" i="8"/>
  <c r="P4" i="8"/>
  <c r="Q4" i="8"/>
  <c r="R4" i="8"/>
  <c r="S4" i="8"/>
  <c r="T4" i="8"/>
  <c r="U4" i="8"/>
  <c r="V4" i="8"/>
  <c r="W4" i="8"/>
  <c r="X4" i="8"/>
  <c r="Y4" i="8"/>
  <c r="Z4" i="8"/>
  <c r="AA4" i="8"/>
  <c r="AB4" i="8"/>
  <c r="AC4" i="8"/>
  <c r="AD4" i="8"/>
  <c r="AE4" i="8"/>
  <c r="AF4" i="8"/>
  <c r="AG4" i="8"/>
  <c r="AH4" i="8"/>
  <c r="AI4" i="8"/>
  <c r="AJ4" i="8"/>
  <c r="D5" i="8"/>
  <c r="E5" i="8"/>
  <c r="G5" i="8"/>
  <c r="H5" i="8"/>
  <c r="I5" i="8"/>
  <c r="J5" i="8"/>
  <c r="K5" i="8"/>
  <c r="L5" i="8"/>
  <c r="M5" i="8"/>
  <c r="N5" i="8"/>
  <c r="O5" i="8"/>
  <c r="P5" i="8"/>
  <c r="Q5" i="8"/>
  <c r="R5" i="8"/>
  <c r="S5" i="8"/>
  <c r="T5" i="8"/>
  <c r="U5" i="8"/>
  <c r="V5" i="8"/>
  <c r="W5" i="8"/>
  <c r="X5" i="8"/>
  <c r="Y5" i="8"/>
  <c r="Z5" i="8"/>
  <c r="AA5" i="8"/>
  <c r="AB5" i="8"/>
  <c r="AC5" i="8"/>
  <c r="AD5" i="8"/>
  <c r="AE5" i="8"/>
  <c r="AF5" i="8"/>
  <c r="AG5" i="8"/>
  <c r="AH5" i="8"/>
  <c r="AI5" i="8"/>
  <c r="AJ5" i="8"/>
  <c r="D6" i="8"/>
  <c r="E6" i="8"/>
  <c r="F6" i="8"/>
  <c r="H6" i="8"/>
  <c r="I6" i="8"/>
  <c r="J6" i="8"/>
  <c r="K6" i="8"/>
  <c r="L6" i="8"/>
  <c r="M6" i="8"/>
  <c r="N6" i="8"/>
  <c r="O6" i="8"/>
  <c r="P6" i="8"/>
  <c r="Q6" i="8"/>
  <c r="R6" i="8"/>
  <c r="S6" i="8"/>
  <c r="T6" i="8"/>
  <c r="U6" i="8"/>
  <c r="V6" i="8"/>
  <c r="W6" i="8"/>
  <c r="X6" i="8"/>
  <c r="Y6" i="8"/>
  <c r="Z6" i="8"/>
  <c r="AA6" i="8"/>
  <c r="AB6" i="8"/>
  <c r="AC6" i="8"/>
  <c r="AD6" i="8"/>
  <c r="AE6" i="8"/>
  <c r="AF6" i="8"/>
  <c r="AG6" i="8"/>
  <c r="AH6" i="8"/>
  <c r="AI6" i="8"/>
  <c r="AJ6" i="8"/>
  <c r="D7" i="8"/>
  <c r="E7" i="8"/>
  <c r="F7" i="8"/>
  <c r="G7" i="8"/>
  <c r="I7" i="8"/>
  <c r="J7" i="8"/>
  <c r="K7" i="8"/>
  <c r="L7" i="8"/>
  <c r="M7" i="8"/>
  <c r="N7" i="8"/>
  <c r="O7" i="8"/>
  <c r="P7" i="8"/>
  <c r="Q7" i="8"/>
  <c r="R7" i="8"/>
  <c r="S7" i="8"/>
  <c r="T7" i="8"/>
  <c r="U7" i="8"/>
  <c r="V7" i="8"/>
  <c r="W7" i="8"/>
  <c r="X7" i="8"/>
  <c r="Y7" i="8"/>
  <c r="Z7" i="8"/>
  <c r="AA7" i="8"/>
  <c r="AB7" i="8"/>
  <c r="AC7" i="8"/>
  <c r="AD7" i="8"/>
  <c r="AE7" i="8"/>
  <c r="AF7" i="8"/>
  <c r="AG7" i="8"/>
  <c r="AH7" i="8"/>
  <c r="AI7" i="8"/>
  <c r="AJ7" i="8"/>
  <c r="D8" i="8"/>
  <c r="E8" i="8"/>
  <c r="F8" i="8"/>
  <c r="G8" i="8"/>
  <c r="H8" i="8"/>
  <c r="J8" i="8"/>
  <c r="K8" i="8"/>
  <c r="L8" i="8"/>
  <c r="M8" i="8"/>
  <c r="N8" i="8"/>
  <c r="O8" i="8"/>
  <c r="P8" i="8"/>
  <c r="Q8" i="8"/>
  <c r="R8" i="8"/>
  <c r="S8" i="8"/>
  <c r="T8" i="8"/>
  <c r="U8" i="8"/>
  <c r="V8" i="8"/>
  <c r="W8" i="8"/>
  <c r="X8" i="8"/>
  <c r="Y8" i="8"/>
  <c r="Z8" i="8"/>
  <c r="AA8" i="8"/>
  <c r="AB8" i="8"/>
  <c r="AC8" i="8"/>
  <c r="AD8" i="8"/>
  <c r="AE8" i="8"/>
  <c r="AF8" i="8"/>
  <c r="AG8" i="8"/>
  <c r="AH8" i="8"/>
  <c r="AI8" i="8"/>
  <c r="AJ8" i="8"/>
  <c r="D9" i="8"/>
  <c r="E9" i="8"/>
  <c r="F9" i="8"/>
  <c r="G9" i="8"/>
  <c r="H9" i="8"/>
  <c r="I9" i="8"/>
  <c r="K9" i="8"/>
  <c r="L9" i="8"/>
  <c r="M9" i="8"/>
  <c r="N9" i="8"/>
  <c r="O9" i="8"/>
  <c r="P9" i="8"/>
  <c r="Q9" i="8"/>
  <c r="R9" i="8"/>
  <c r="S9" i="8"/>
  <c r="T9" i="8"/>
  <c r="U9" i="8"/>
  <c r="V9" i="8"/>
  <c r="W9" i="8"/>
  <c r="X9" i="8"/>
  <c r="Y9" i="8"/>
  <c r="Z9" i="8"/>
  <c r="AA9" i="8"/>
  <c r="AB9" i="8"/>
  <c r="AC9" i="8"/>
  <c r="AD9" i="8"/>
  <c r="AE9" i="8"/>
  <c r="AF9" i="8"/>
  <c r="AG9" i="8"/>
  <c r="AH9" i="8"/>
  <c r="AI9" i="8"/>
  <c r="AJ9" i="8"/>
  <c r="D10" i="8"/>
  <c r="E10" i="8"/>
  <c r="F10" i="8"/>
  <c r="G10" i="8"/>
  <c r="H10" i="8"/>
  <c r="I10" i="8"/>
  <c r="J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Z10" i="8"/>
  <c r="AA10" i="8"/>
  <c r="AB10" i="8"/>
  <c r="AC10" i="8"/>
  <c r="AD10" i="8"/>
  <c r="AE10" i="8"/>
  <c r="AF10" i="8"/>
  <c r="AG10" i="8"/>
  <c r="AH10" i="8"/>
  <c r="AI10" i="8"/>
  <c r="AJ10" i="8"/>
  <c r="D11" i="8"/>
  <c r="E11" i="8"/>
  <c r="F11" i="8"/>
  <c r="G11" i="8"/>
  <c r="H11" i="8"/>
  <c r="I11" i="8"/>
  <c r="J11" i="8"/>
  <c r="K11" i="8"/>
  <c r="M11" i="8"/>
  <c r="N11" i="8"/>
  <c r="O11" i="8"/>
  <c r="P11" i="8"/>
  <c r="Q11" i="8"/>
  <c r="R11" i="8"/>
  <c r="S11" i="8"/>
  <c r="T11" i="8"/>
  <c r="U11" i="8"/>
  <c r="V11" i="8"/>
  <c r="W11" i="8"/>
  <c r="X11" i="8"/>
  <c r="Y11" i="8"/>
  <c r="Z11" i="8"/>
  <c r="AA11" i="8"/>
  <c r="AB11" i="8"/>
  <c r="AC11" i="8"/>
  <c r="AD11" i="8"/>
  <c r="AE11" i="8"/>
  <c r="AF11" i="8"/>
  <c r="AG11" i="8"/>
  <c r="AH11" i="8"/>
  <c r="AI11" i="8"/>
  <c r="AJ11" i="8"/>
  <c r="D12" i="8"/>
  <c r="E12" i="8"/>
  <c r="F12" i="8"/>
  <c r="G12" i="8"/>
  <c r="H12" i="8"/>
  <c r="I12" i="8"/>
  <c r="J12" i="8"/>
  <c r="K12" i="8"/>
  <c r="L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AG12" i="8"/>
  <c r="AH12" i="8"/>
  <c r="AI12" i="8"/>
  <c r="AJ12" i="8"/>
  <c r="D13" i="8"/>
  <c r="E13" i="8"/>
  <c r="F13" i="8"/>
  <c r="G13" i="8"/>
  <c r="H13" i="8"/>
  <c r="I13" i="8"/>
  <c r="J13" i="8"/>
  <c r="K13" i="8"/>
  <c r="L13" i="8"/>
  <c r="M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AG13" i="8"/>
  <c r="AH13" i="8"/>
  <c r="AI13" i="8"/>
  <c r="AJ13" i="8"/>
  <c r="D14" i="8"/>
  <c r="E14" i="8"/>
  <c r="F14" i="8"/>
  <c r="G14" i="8"/>
  <c r="H14" i="8"/>
  <c r="I14" i="8"/>
  <c r="J14" i="8"/>
  <c r="K14" i="8"/>
  <c r="L14" i="8"/>
  <c r="M14" i="8"/>
  <c r="N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AG14" i="8"/>
  <c r="AH14" i="8"/>
  <c r="AI14" i="8"/>
  <c r="AJ14" i="8"/>
  <c r="D15" i="8"/>
  <c r="E15" i="8"/>
  <c r="F15" i="8"/>
  <c r="G15" i="8"/>
  <c r="H15" i="8"/>
  <c r="I15" i="8"/>
  <c r="J15" i="8"/>
  <c r="K15" i="8"/>
  <c r="L15" i="8"/>
  <c r="M15" i="8"/>
  <c r="N15" i="8"/>
  <c r="O15" i="8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AG15" i="8"/>
  <c r="AH15" i="8"/>
  <c r="AI15" i="8"/>
  <c r="AJ15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AG16" i="8"/>
  <c r="AH16" i="8"/>
  <c r="AI16" i="8"/>
  <c r="AJ16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AG17" i="8"/>
  <c r="AH17" i="8"/>
  <c r="AI17" i="8"/>
  <c r="AJ17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AG18" i="8"/>
  <c r="AH18" i="8"/>
  <c r="AI18" i="8"/>
  <c r="AJ18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U19" i="8"/>
  <c r="V19" i="8"/>
  <c r="W19" i="8"/>
  <c r="X19" i="8"/>
  <c r="Y19" i="8"/>
  <c r="Z19" i="8"/>
  <c r="AA19" i="8"/>
  <c r="AB19" i="8"/>
  <c r="AC19" i="8"/>
  <c r="AD19" i="8"/>
  <c r="AE19" i="8"/>
  <c r="AF19" i="8"/>
  <c r="AG19" i="8"/>
  <c r="AH19" i="8"/>
  <c r="AI19" i="8"/>
  <c r="AJ19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V20" i="8"/>
  <c r="W20" i="8"/>
  <c r="X20" i="8"/>
  <c r="Y20" i="8"/>
  <c r="Z20" i="8"/>
  <c r="AA20" i="8"/>
  <c r="AB20" i="8"/>
  <c r="AC20" i="8"/>
  <c r="AD20" i="8"/>
  <c r="AE20" i="8"/>
  <c r="AF20" i="8"/>
  <c r="AG20" i="8"/>
  <c r="AH20" i="8"/>
  <c r="AI20" i="8"/>
  <c r="AJ20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W21" i="8"/>
  <c r="X21" i="8"/>
  <c r="Y21" i="8"/>
  <c r="Z21" i="8"/>
  <c r="AA21" i="8"/>
  <c r="AB21" i="8"/>
  <c r="AC21" i="8"/>
  <c r="AD21" i="8"/>
  <c r="AE21" i="8"/>
  <c r="AF21" i="8"/>
  <c r="AG21" i="8"/>
  <c r="AH21" i="8"/>
  <c r="AI21" i="8"/>
  <c r="AJ21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X22" i="8"/>
  <c r="Y22" i="8"/>
  <c r="Z22" i="8"/>
  <c r="AA22" i="8"/>
  <c r="AB22" i="8"/>
  <c r="AC22" i="8"/>
  <c r="AD22" i="8"/>
  <c r="AE22" i="8"/>
  <c r="AF22" i="8"/>
  <c r="AG22" i="8"/>
  <c r="AH22" i="8"/>
  <c r="AI22" i="8"/>
  <c r="AJ22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Y23" i="8"/>
  <c r="Z23" i="8"/>
  <c r="AA23" i="8"/>
  <c r="AB23" i="8"/>
  <c r="AC23" i="8"/>
  <c r="AD23" i="8"/>
  <c r="AE23" i="8"/>
  <c r="AF23" i="8"/>
  <c r="AG23" i="8"/>
  <c r="AH23" i="8"/>
  <c r="AI23" i="8"/>
  <c r="AJ23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Z24" i="8"/>
  <c r="AA24" i="8"/>
  <c r="AB24" i="8"/>
  <c r="AC24" i="8"/>
  <c r="AD24" i="8"/>
  <c r="AE24" i="8"/>
  <c r="AF24" i="8"/>
  <c r="AG24" i="8"/>
  <c r="AH24" i="8"/>
  <c r="AI24" i="8"/>
  <c r="AJ24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AA25" i="8"/>
  <c r="AB25" i="8"/>
  <c r="AC25" i="8"/>
  <c r="AD25" i="8"/>
  <c r="AE25" i="8"/>
  <c r="AF25" i="8"/>
  <c r="AG25" i="8"/>
  <c r="AH25" i="8"/>
  <c r="AI25" i="8"/>
  <c r="AJ25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B26" i="8"/>
  <c r="AC26" i="8"/>
  <c r="AD26" i="8"/>
  <c r="AE26" i="8"/>
  <c r="AF26" i="8"/>
  <c r="AG26" i="8"/>
  <c r="AH26" i="8"/>
  <c r="AI26" i="8"/>
  <c r="AJ26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AC27" i="8"/>
  <c r="AD27" i="8"/>
  <c r="AE27" i="8"/>
  <c r="AF27" i="8"/>
  <c r="AG27" i="8"/>
  <c r="AH27" i="8"/>
  <c r="AI27" i="8"/>
  <c r="AJ27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D28" i="8"/>
  <c r="AE28" i="8"/>
  <c r="AF28" i="8"/>
  <c r="AG28" i="8"/>
  <c r="AH28" i="8"/>
  <c r="AI28" i="8"/>
  <c r="AJ28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AB29" i="8"/>
  <c r="AC29" i="8"/>
  <c r="AE29" i="8"/>
  <c r="AF29" i="8"/>
  <c r="AG29" i="8"/>
  <c r="AH29" i="8"/>
  <c r="AI29" i="8"/>
  <c r="AJ29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F30" i="8"/>
  <c r="AG30" i="8"/>
  <c r="AH30" i="8"/>
  <c r="AI30" i="8"/>
  <c r="AJ30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G31" i="8"/>
  <c r="AH31" i="8"/>
  <c r="AI31" i="8"/>
  <c r="AJ31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AH32" i="8"/>
  <c r="AI32" i="8"/>
  <c r="AJ32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AG33" i="8"/>
  <c r="AI33" i="8"/>
  <c r="AJ33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AG34" i="8"/>
  <c r="AH34" i="8"/>
  <c r="AJ34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E3" i="8"/>
  <c r="F3" i="8"/>
  <c r="G3" i="8"/>
  <c r="H3" i="8"/>
  <c r="I3" i="8"/>
  <c r="J3" i="8"/>
  <c r="K3" i="8"/>
  <c r="L3" i="8"/>
  <c r="M3" i="8"/>
  <c r="N3" i="8"/>
  <c r="O3" i="8"/>
  <c r="P3" i="8"/>
  <c r="Q3" i="8"/>
  <c r="R3" i="8"/>
  <c r="S3" i="8"/>
  <c r="T3" i="8"/>
  <c r="U3" i="8"/>
  <c r="V3" i="8"/>
  <c r="W3" i="8"/>
  <c r="X3" i="8"/>
  <c r="Y3" i="8"/>
  <c r="Z3" i="8"/>
  <c r="AA3" i="8"/>
  <c r="AB3" i="8"/>
  <c r="AC3" i="8"/>
  <c r="AD3" i="8"/>
  <c r="AE3" i="8"/>
  <c r="AF3" i="8"/>
  <c r="AG3" i="8"/>
  <c r="AH3" i="8"/>
  <c r="AI3" i="8"/>
  <c r="AJ3" i="8"/>
  <c r="D4" i="9"/>
  <c r="F4" i="9"/>
  <c r="G4" i="9"/>
  <c r="H4" i="9"/>
  <c r="I4" i="9"/>
  <c r="J4" i="9"/>
  <c r="K4" i="9"/>
  <c r="L4" i="9"/>
  <c r="M4" i="9"/>
  <c r="N4" i="9"/>
  <c r="O4" i="9"/>
  <c r="P4" i="9"/>
  <c r="Q4" i="9"/>
  <c r="R4" i="9"/>
  <c r="S4" i="9"/>
  <c r="T4" i="9"/>
  <c r="U4" i="9"/>
  <c r="V4" i="9"/>
  <c r="W4" i="9"/>
  <c r="X4" i="9"/>
  <c r="Y4" i="9"/>
  <c r="Z4" i="9"/>
  <c r="AA4" i="9"/>
  <c r="AB4" i="9"/>
  <c r="AC4" i="9"/>
  <c r="AD4" i="9"/>
  <c r="AE4" i="9"/>
  <c r="AF4" i="9"/>
  <c r="AG4" i="9"/>
  <c r="AH4" i="9"/>
  <c r="AI4" i="9"/>
  <c r="AJ4" i="9"/>
  <c r="AK4" i="9"/>
  <c r="AL4" i="9"/>
  <c r="AM4" i="9"/>
  <c r="AN4" i="9"/>
  <c r="AO4" i="9"/>
  <c r="AP4" i="9"/>
  <c r="AQ4" i="9"/>
  <c r="AR4" i="9"/>
  <c r="AS4" i="9"/>
  <c r="AT4" i="9"/>
  <c r="AU4" i="9"/>
  <c r="AV4" i="9"/>
  <c r="AW4" i="9"/>
  <c r="AX4" i="9"/>
  <c r="AY4" i="9"/>
  <c r="AZ4" i="9"/>
  <c r="BA4" i="9"/>
  <c r="BB4" i="9"/>
  <c r="BC4" i="9"/>
  <c r="BD4" i="9"/>
  <c r="D5" i="9"/>
  <c r="E5" i="9"/>
  <c r="G5" i="9"/>
  <c r="H5" i="9"/>
  <c r="I5" i="9"/>
  <c r="J5" i="9"/>
  <c r="K5" i="9"/>
  <c r="L5" i="9"/>
  <c r="M5" i="9"/>
  <c r="N5" i="9"/>
  <c r="O5" i="9"/>
  <c r="P5" i="9"/>
  <c r="Q5" i="9"/>
  <c r="R5" i="9"/>
  <c r="S5" i="9"/>
  <c r="T5" i="9"/>
  <c r="U5" i="9"/>
  <c r="V5" i="9"/>
  <c r="W5" i="9"/>
  <c r="X5" i="9"/>
  <c r="Y5" i="9"/>
  <c r="Z5" i="9"/>
  <c r="AA5" i="9"/>
  <c r="AB5" i="9"/>
  <c r="AC5" i="9"/>
  <c r="AD5" i="9"/>
  <c r="AE5" i="9"/>
  <c r="AF5" i="9"/>
  <c r="AG5" i="9"/>
  <c r="AH5" i="9"/>
  <c r="AI5" i="9"/>
  <c r="AJ5" i="9"/>
  <c r="AK5" i="9"/>
  <c r="AL5" i="9"/>
  <c r="AM5" i="9"/>
  <c r="AN5" i="9"/>
  <c r="AO5" i="9"/>
  <c r="AP5" i="9"/>
  <c r="AQ5" i="9"/>
  <c r="AR5" i="9"/>
  <c r="AS5" i="9"/>
  <c r="AT5" i="9"/>
  <c r="AU5" i="9"/>
  <c r="AV5" i="9"/>
  <c r="AW5" i="9"/>
  <c r="AX5" i="9"/>
  <c r="AY5" i="9"/>
  <c r="AZ5" i="9"/>
  <c r="BA5" i="9"/>
  <c r="BB5" i="9"/>
  <c r="BC5" i="9"/>
  <c r="BD5" i="9"/>
  <c r="D6" i="9"/>
  <c r="E6" i="9"/>
  <c r="F6" i="9"/>
  <c r="H6" i="9"/>
  <c r="I6" i="9"/>
  <c r="J6" i="9"/>
  <c r="K6" i="9"/>
  <c r="L6" i="9"/>
  <c r="M6" i="9"/>
  <c r="N6" i="9"/>
  <c r="O6" i="9"/>
  <c r="P6" i="9"/>
  <c r="Q6" i="9"/>
  <c r="R6" i="9"/>
  <c r="S6" i="9"/>
  <c r="T6" i="9"/>
  <c r="U6" i="9"/>
  <c r="V6" i="9"/>
  <c r="W6" i="9"/>
  <c r="X6" i="9"/>
  <c r="Y6" i="9"/>
  <c r="Z6" i="9"/>
  <c r="AA6" i="9"/>
  <c r="AB6" i="9"/>
  <c r="AC6" i="9"/>
  <c r="AD6" i="9"/>
  <c r="AE6" i="9"/>
  <c r="AF6" i="9"/>
  <c r="AG6" i="9"/>
  <c r="AH6" i="9"/>
  <c r="AI6" i="9"/>
  <c r="AJ6" i="9"/>
  <c r="AK6" i="9"/>
  <c r="AL6" i="9"/>
  <c r="AM6" i="9"/>
  <c r="AN6" i="9"/>
  <c r="AO6" i="9"/>
  <c r="AP6" i="9"/>
  <c r="AQ6" i="9"/>
  <c r="AR6" i="9"/>
  <c r="AS6" i="9"/>
  <c r="AT6" i="9"/>
  <c r="AU6" i="9"/>
  <c r="AV6" i="9"/>
  <c r="AW6" i="9"/>
  <c r="AX6" i="9"/>
  <c r="AY6" i="9"/>
  <c r="AZ6" i="9"/>
  <c r="BA6" i="9"/>
  <c r="BB6" i="9"/>
  <c r="BC6" i="9"/>
  <c r="BD6" i="9"/>
  <c r="D7" i="9"/>
  <c r="E7" i="9"/>
  <c r="F7" i="9"/>
  <c r="G7" i="9"/>
  <c r="I7" i="9"/>
  <c r="J7" i="9"/>
  <c r="K7" i="9"/>
  <c r="L7" i="9"/>
  <c r="M7" i="9"/>
  <c r="N7" i="9"/>
  <c r="O7" i="9"/>
  <c r="P7" i="9"/>
  <c r="Q7" i="9"/>
  <c r="R7" i="9"/>
  <c r="S7" i="9"/>
  <c r="T7" i="9"/>
  <c r="U7" i="9"/>
  <c r="V7" i="9"/>
  <c r="W7" i="9"/>
  <c r="X7" i="9"/>
  <c r="Y7" i="9"/>
  <c r="Z7" i="9"/>
  <c r="AA7" i="9"/>
  <c r="AB7" i="9"/>
  <c r="AC7" i="9"/>
  <c r="AD7" i="9"/>
  <c r="AE7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X7" i="9"/>
  <c r="AY7" i="9"/>
  <c r="AZ7" i="9"/>
  <c r="BA7" i="9"/>
  <c r="BB7" i="9"/>
  <c r="BD7" i="9"/>
  <c r="D8" i="9"/>
  <c r="E8" i="9"/>
  <c r="F8" i="9"/>
  <c r="G8" i="9"/>
  <c r="H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BA8" i="9"/>
  <c r="BB8" i="9"/>
  <c r="BC8" i="9"/>
  <c r="BD8" i="9"/>
  <c r="D9" i="9"/>
  <c r="E9" i="9"/>
  <c r="F9" i="9"/>
  <c r="G9" i="9"/>
  <c r="H9" i="9"/>
  <c r="I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AB9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BA9" i="9"/>
  <c r="BB9" i="9"/>
  <c r="BC9" i="9"/>
  <c r="BD9" i="9"/>
  <c r="D10" i="9"/>
  <c r="E10" i="9"/>
  <c r="F10" i="9"/>
  <c r="G10" i="9"/>
  <c r="H10" i="9"/>
  <c r="I10" i="9"/>
  <c r="J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BA10" i="9"/>
  <c r="BB10" i="9"/>
  <c r="BC10" i="9"/>
  <c r="BD10" i="9"/>
  <c r="D11" i="9"/>
  <c r="E11" i="9"/>
  <c r="F11" i="9"/>
  <c r="G11" i="9"/>
  <c r="H11" i="9"/>
  <c r="I11" i="9"/>
  <c r="J11" i="9"/>
  <c r="K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BA11" i="9"/>
  <c r="BB11" i="9"/>
  <c r="BC11" i="9"/>
  <c r="BD11" i="9"/>
  <c r="D12" i="9"/>
  <c r="E12" i="9"/>
  <c r="F12" i="9"/>
  <c r="G12" i="9"/>
  <c r="H12" i="9"/>
  <c r="I12" i="9"/>
  <c r="J12" i="9"/>
  <c r="K12" i="9"/>
  <c r="L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BA12" i="9"/>
  <c r="BB12" i="9"/>
  <c r="BC12" i="9"/>
  <c r="BD12" i="9"/>
  <c r="D13" i="9"/>
  <c r="E13" i="9"/>
  <c r="F13" i="9"/>
  <c r="G13" i="9"/>
  <c r="H13" i="9"/>
  <c r="I13" i="9"/>
  <c r="J13" i="9"/>
  <c r="K13" i="9"/>
  <c r="L13" i="9"/>
  <c r="M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BA13" i="9"/>
  <c r="BB13" i="9"/>
  <c r="BC13" i="9"/>
  <c r="BD13" i="9"/>
  <c r="D14" i="9"/>
  <c r="E14" i="9"/>
  <c r="F14" i="9"/>
  <c r="G14" i="9"/>
  <c r="H14" i="9"/>
  <c r="I14" i="9"/>
  <c r="J14" i="9"/>
  <c r="K14" i="9"/>
  <c r="L14" i="9"/>
  <c r="M14" i="9"/>
  <c r="N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BA14" i="9"/>
  <c r="BB14" i="9"/>
  <c r="BC14" i="9"/>
  <c r="BD14" i="9"/>
  <c r="D15" i="9"/>
  <c r="E15" i="9"/>
  <c r="F15" i="9"/>
  <c r="G15" i="9"/>
  <c r="H15" i="9"/>
  <c r="I15" i="9"/>
  <c r="J15" i="9"/>
  <c r="K15" i="9"/>
  <c r="L15" i="9"/>
  <c r="M15" i="9"/>
  <c r="N15" i="9"/>
  <c r="O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BA15" i="9"/>
  <c r="BB15" i="9"/>
  <c r="BC15" i="9"/>
  <c r="BD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BA16" i="9"/>
  <c r="BB16" i="9"/>
  <c r="BC16" i="9"/>
  <c r="BD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BA17" i="9"/>
  <c r="BB17" i="9"/>
  <c r="BC17" i="9"/>
  <c r="BD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BA18" i="9"/>
  <c r="BB18" i="9"/>
  <c r="BC18" i="9"/>
  <c r="BD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BA19" i="9"/>
  <c r="BB19" i="9"/>
  <c r="BC19" i="9"/>
  <c r="BD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BA21" i="9"/>
  <c r="BB21" i="9"/>
  <c r="BC21" i="9"/>
  <c r="BD21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X22" i="9"/>
  <c r="Y22" i="9"/>
  <c r="Z22" i="9"/>
  <c r="AA22" i="9"/>
  <c r="AB22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BA22" i="9"/>
  <c r="BB22" i="9"/>
  <c r="BC22" i="9"/>
  <c r="BD22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BA23" i="9"/>
  <c r="BB23" i="9"/>
  <c r="BC23" i="9"/>
  <c r="BD23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Z24" i="9"/>
  <c r="AA24" i="9"/>
  <c r="AB24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BA24" i="9"/>
  <c r="BB24" i="9"/>
  <c r="BC24" i="9"/>
  <c r="BD24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AA25" i="9"/>
  <c r="AB25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BA25" i="9"/>
  <c r="BB25" i="9"/>
  <c r="BC25" i="9"/>
  <c r="BD25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B26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AS26" i="9"/>
  <c r="AT26" i="9"/>
  <c r="AU26" i="9"/>
  <c r="AV26" i="9"/>
  <c r="AW26" i="9"/>
  <c r="AX26" i="9"/>
  <c r="AY26" i="9"/>
  <c r="AZ26" i="9"/>
  <c r="BA26" i="9"/>
  <c r="BB26" i="9"/>
  <c r="BC26" i="9"/>
  <c r="BD26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AS27" i="9"/>
  <c r="AT27" i="9"/>
  <c r="AU27" i="9"/>
  <c r="AV27" i="9"/>
  <c r="AW27" i="9"/>
  <c r="AX27" i="9"/>
  <c r="AY27" i="9"/>
  <c r="AZ27" i="9"/>
  <c r="BA27" i="9"/>
  <c r="BB27" i="9"/>
  <c r="BC27" i="9"/>
  <c r="BD27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BA28" i="9"/>
  <c r="BB28" i="9"/>
  <c r="BC28" i="9"/>
  <c r="BD28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BA29" i="9"/>
  <c r="BB29" i="9"/>
  <c r="BC29" i="9"/>
  <c r="BD29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AS30" i="9"/>
  <c r="AT30" i="9"/>
  <c r="AU30" i="9"/>
  <c r="AV30" i="9"/>
  <c r="AW30" i="9"/>
  <c r="AX30" i="9"/>
  <c r="AY30" i="9"/>
  <c r="AZ30" i="9"/>
  <c r="BA30" i="9"/>
  <c r="BB30" i="9"/>
  <c r="BC30" i="9"/>
  <c r="BD30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G31" i="9"/>
  <c r="AH31" i="9"/>
  <c r="AI31" i="9"/>
  <c r="AJ31" i="9"/>
  <c r="AK31" i="9"/>
  <c r="AL31" i="9"/>
  <c r="AM31" i="9"/>
  <c r="AN31" i="9"/>
  <c r="AO31" i="9"/>
  <c r="AP31" i="9"/>
  <c r="AQ31" i="9"/>
  <c r="AR31" i="9"/>
  <c r="AS31" i="9"/>
  <c r="AT31" i="9"/>
  <c r="AU31" i="9"/>
  <c r="AV31" i="9"/>
  <c r="AW31" i="9"/>
  <c r="AX31" i="9"/>
  <c r="AY31" i="9"/>
  <c r="AZ31" i="9"/>
  <c r="BA31" i="9"/>
  <c r="BB31" i="9"/>
  <c r="BC31" i="9"/>
  <c r="BD31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AH32" i="9"/>
  <c r="AI32" i="9"/>
  <c r="AJ32" i="9"/>
  <c r="AK32" i="9"/>
  <c r="AL32" i="9"/>
  <c r="AM32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Z32" i="9"/>
  <c r="BA32" i="9"/>
  <c r="BB32" i="9"/>
  <c r="BC32" i="9"/>
  <c r="BD32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AG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BA33" i="9"/>
  <c r="BB33" i="9"/>
  <c r="BC33" i="9"/>
  <c r="BD33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AG34" i="9"/>
  <c r="AH34" i="9"/>
  <c r="AJ34" i="9"/>
  <c r="AK34" i="9"/>
  <c r="AL34" i="9"/>
  <c r="AM34" i="9"/>
  <c r="AN34" i="9"/>
  <c r="AO34" i="9"/>
  <c r="AP34" i="9"/>
  <c r="AQ34" i="9"/>
  <c r="AR34" i="9"/>
  <c r="AS34" i="9"/>
  <c r="AT34" i="9"/>
  <c r="AU34" i="9"/>
  <c r="AV34" i="9"/>
  <c r="AW34" i="9"/>
  <c r="AX34" i="9"/>
  <c r="AY34" i="9"/>
  <c r="AZ34" i="9"/>
  <c r="BA34" i="9"/>
  <c r="BB34" i="9"/>
  <c r="BC34" i="9"/>
  <c r="BD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AG35" i="9"/>
  <c r="AH35" i="9"/>
  <c r="AI35" i="9"/>
  <c r="AK35" i="9"/>
  <c r="AL35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BA35" i="9"/>
  <c r="BB35" i="9"/>
  <c r="BC35" i="9"/>
  <c r="BD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AG36" i="9"/>
  <c r="AH36" i="9"/>
  <c r="AI36" i="9"/>
  <c r="AJ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BA36" i="9"/>
  <c r="BB36" i="9"/>
  <c r="BC36" i="9"/>
  <c r="BD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AG37" i="9"/>
  <c r="AH37" i="9"/>
  <c r="AI37" i="9"/>
  <c r="AJ37" i="9"/>
  <c r="AK37" i="9"/>
  <c r="AM37" i="9"/>
  <c r="AN37" i="9"/>
  <c r="AO37" i="9"/>
  <c r="AP37" i="9"/>
  <c r="AQ37" i="9"/>
  <c r="AR37" i="9"/>
  <c r="AS37" i="9"/>
  <c r="AT37" i="9"/>
  <c r="AU37" i="9"/>
  <c r="AV37" i="9"/>
  <c r="AW37" i="9"/>
  <c r="AX37" i="9"/>
  <c r="AY37" i="9"/>
  <c r="AZ37" i="9"/>
  <c r="BA37" i="9"/>
  <c r="BB37" i="9"/>
  <c r="BC37" i="9"/>
  <c r="BD37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AG38" i="9"/>
  <c r="AH38" i="9"/>
  <c r="AI38" i="9"/>
  <c r="AJ38" i="9"/>
  <c r="AK38" i="9"/>
  <c r="AL38" i="9"/>
  <c r="AN38" i="9"/>
  <c r="AO38" i="9"/>
  <c r="AP38" i="9"/>
  <c r="AQ38" i="9"/>
  <c r="AR38" i="9"/>
  <c r="AS38" i="9"/>
  <c r="AT38" i="9"/>
  <c r="AU38" i="9"/>
  <c r="AV38" i="9"/>
  <c r="AW38" i="9"/>
  <c r="AX38" i="9"/>
  <c r="AY38" i="9"/>
  <c r="AZ38" i="9"/>
  <c r="BA38" i="9"/>
  <c r="BB38" i="9"/>
  <c r="BC38" i="9"/>
  <c r="BD38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AG39" i="9"/>
  <c r="AH39" i="9"/>
  <c r="AI39" i="9"/>
  <c r="AJ39" i="9"/>
  <c r="AK39" i="9"/>
  <c r="AL39" i="9"/>
  <c r="AM39" i="9"/>
  <c r="AO39" i="9"/>
  <c r="AP39" i="9"/>
  <c r="AQ39" i="9"/>
  <c r="AR39" i="9"/>
  <c r="AS39" i="9"/>
  <c r="AT39" i="9"/>
  <c r="AU39" i="9"/>
  <c r="AV39" i="9"/>
  <c r="AW39" i="9"/>
  <c r="AX39" i="9"/>
  <c r="AY39" i="9"/>
  <c r="AZ39" i="9"/>
  <c r="BA39" i="9"/>
  <c r="BB39" i="9"/>
  <c r="BC39" i="9"/>
  <c r="BD39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P40" i="9"/>
  <c r="AQ40" i="9"/>
  <c r="AR40" i="9"/>
  <c r="AS40" i="9"/>
  <c r="AT40" i="9"/>
  <c r="AU40" i="9"/>
  <c r="AV40" i="9"/>
  <c r="AW40" i="9"/>
  <c r="AX40" i="9"/>
  <c r="AY40" i="9"/>
  <c r="AZ40" i="9"/>
  <c r="BA40" i="9"/>
  <c r="BB40" i="9"/>
  <c r="BC40" i="9"/>
  <c r="BD40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Q41" i="9"/>
  <c r="AR41" i="9"/>
  <c r="AS41" i="9"/>
  <c r="AT41" i="9"/>
  <c r="AU41" i="9"/>
  <c r="AV41" i="9"/>
  <c r="AW41" i="9"/>
  <c r="AX41" i="9"/>
  <c r="AY41" i="9"/>
  <c r="AZ41" i="9"/>
  <c r="BA41" i="9"/>
  <c r="BB41" i="9"/>
  <c r="BC41" i="9"/>
  <c r="BD41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R42" i="9"/>
  <c r="AS42" i="9"/>
  <c r="AT42" i="9"/>
  <c r="AU42" i="9"/>
  <c r="AV42" i="9"/>
  <c r="AW42" i="9"/>
  <c r="AX42" i="9"/>
  <c r="AY42" i="9"/>
  <c r="AZ42" i="9"/>
  <c r="BA42" i="9"/>
  <c r="BB42" i="9"/>
  <c r="BC42" i="9"/>
  <c r="BD42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AG43" i="9"/>
  <c r="AH43" i="9"/>
  <c r="AI43" i="9"/>
  <c r="AJ43" i="9"/>
  <c r="AK43" i="9"/>
  <c r="AL43" i="9"/>
  <c r="AM43" i="9"/>
  <c r="AN43" i="9"/>
  <c r="AO43" i="9"/>
  <c r="AP43" i="9"/>
  <c r="AQ43" i="9"/>
  <c r="AS43" i="9"/>
  <c r="AT43" i="9"/>
  <c r="AU43" i="9"/>
  <c r="AV43" i="9"/>
  <c r="AW43" i="9"/>
  <c r="AX43" i="9"/>
  <c r="AY43" i="9"/>
  <c r="AZ43" i="9"/>
  <c r="BA43" i="9"/>
  <c r="BB43" i="9"/>
  <c r="BC43" i="9"/>
  <c r="BD43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T44" i="9"/>
  <c r="AU44" i="9"/>
  <c r="AV44" i="9"/>
  <c r="AW44" i="9"/>
  <c r="AX44" i="9"/>
  <c r="AY44" i="9"/>
  <c r="AZ44" i="9"/>
  <c r="BA44" i="9"/>
  <c r="BB44" i="9"/>
  <c r="BC44" i="9"/>
  <c r="BD44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AS45" i="9"/>
  <c r="AU45" i="9"/>
  <c r="AV45" i="9"/>
  <c r="AW45" i="9"/>
  <c r="AX45" i="9"/>
  <c r="AY45" i="9"/>
  <c r="AZ45" i="9"/>
  <c r="BA45" i="9"/>
  <c r="BB45" i="9"/>
  <c r="BC45" i="9"/>
  <c r="BD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V46" i="9"/>
  <c r="AW46" i="9"/>
  <c r="AX46" i="9"/>
  <c r="AY46" i="9"/>
  <c r="AZ46" i="9"/>
  <c r="BA46" i="9"/>
  <c r="BB46" i="9"/>
  <c r="BC46" i="9"/>
  <c r="BD46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AS47" i="9"/>
  <c r="AT47" i="9"/>
  <c r="AU47" i="9"/>
  <c r="AW47" i="9"/>
  <c r="AX47" i="9"/>
  <c r="AY47" i="9"/>
  <c r="AZ47" i="9"/>
  <c r="BA47" i="9"/>
  <c r="BB47" i="9"/>
  <c r="BC47" i="9"/>
  <c r="BD47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AR48" i="9"/>
  <c r="AS48" i="9"/>
  <c r="AT48" i="9"/>
  <c r="AU48" i="9"/>
  <c r="AV48" i="9"/>
  <c r="AX48" i="9"/>
  <c r="AY48" i="9"/>
  <c r="AZ48" i="9"/>
  <c r="BA48" i="9"/>
  <c r="BB48" i="9"/>
  <c r="BC48" i="9"/>
  <c r="BD48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AS49" i="9"/>
  <c r="AT49" i="9"/>
  <c r="AU49" i="9"/>
  <c r="AV49" i="9"/>
  <c r="AW49" i="9"/>
  <c r="AY49" i="9"/>
  <c r="AZ49" i="9"/>
  <c r="BA49" i="9"/>
  <c r="BB49" i="9"/>
  <c r="BC49" i="9"/>
  <c r="BD49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Z50" i="9"/>
  <c r="BA50" i="9"/>
  <c r="BB50" i="9"/>
  <c r="BC50" i="9"/>
  <c r="BD50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AS51" i="9"/>
  <c r="AT51" i="9"/>
  <c r="AU51" i="9"/>
  <c r="AV51" i="9"/>
  <c r="AW51" i="9"/>
  <c r="AX51" i="9"/>
  <c r="AY51" i="9"/>
  <c r="BA51" i="9"/>
  <c r="BB51" i="9"/>
  <c r="BC51" i="9"/>
  <c r="BD51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BB52" i="9"/>
  <c r="BC52" i="9"/>
  <c r="BD52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BA53" i="9"/>
  <c r="BC53" i="9"/>
  <c r="BD53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AA54" i="9"/>
  <c r="AB54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AS54" i="9"/>
  <c r="AT54" i="9"/>
  <c r="AU54" i="9"/>
  <c r="AV54" i="9"/>
  <c r="AW54" i="9"/>
  <c r="AX54" i="9"/>
  <c r="AY54" i="9"/>
  <c r="AZ54" i="9"/>
  <c r="BA54" i="9"/>
  <c r="BB54" i="9"/>
  <c r="BD54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AB55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BA55" i="9"/>
  <c r="BB55" i="9"/>
  <c r="BC55" i="9"/>
  <c r="E3" i="9"/>
  <c r="F3" i="9"/>
  <c r="G3" i="9"/>
  <c r="H3" i="9"/>
  <c r="I3" i="9"/>
  <c r="J3" i="9"/>
  <c r="K3" i="9"/>
  <c r="L3" i="9"/>
  <c r="M3" i="9"/>
  <c r="N3" i="9"/>
  <c r="O3" i="9"/>
  <c r="P3" i="9"/>
  <c r="Q3" i="9"/>
  <c r="R3" i="9"/>
  <c r="S3" i="9"/>
  <c r="T3" i="9"/>
  <c r="U3" i="9"/>
  <c r="V3" i="9"/>
  <c r="W3" i="9"/>
  <c r="X3" i="9"/>
  <c r="Y3" i="9"/>
  <c r="Z3" i="9"/>
  <c r="AA3" i="9"/>
  <c r="AB3" i="9"/>
  <c r="AC3" i="9"/>
  <c r="AD3" i="9"/>
  <c r="AE3" i="9"/>
  <c r="AF3" i="9"/>
  <c r="AG3" i="9"/>
  <c r="AH3" i="9"/>
  <c r="AI3" i="9"/>
  <c r="AJ3" i="9"/>
  <c r="AK3" i="9"/>
  <c r="AL3" i="9"/>
  <c r="AM3" i="9"/>
  <c r="AN3" i="9"/>
  <c r="AO3" i="9"/>
  <c r="AP3" i="9"/>
  <c r="AQ3" i="9"/>
  <c r="AR3" i="9"/>
  <c r="AS3" i="9"/>
  <c r="AT3" i="9"/>
  <c r="AU3" i="9"/>
  <c r="AV3" i="9"/>
  <c r="AW3" i="9"/>
  <c r="AX3" i="9"/>
  <c r="AY3" i="9"/>
  <c r="AZ3" i="9"/>
  <c r="BA3" i="9"/>
  <c r="BB3" i="9"/>
  <c r="BC3" i="9"/>
  <c r="BD3" i="9"/>
  <c r="BD56" i="7"/>
  <c r="BB56" i="7"/>
  <c r="BA56" i="7"/>
  <c r="AZ56" i="7"/>
  <c r="AY56" i="7"/>
  <c r="AX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6" i="7"/>
  <c r="C5" i="7"/>
  <c r="C4" i="7"/>
  <c r="C3" i="7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3" i="6"/>
  <c r="P36" i="8" l="1"/>
  <c r="BD56" i="9"/>
  <c r="C40" i="9"/>
  <c r="E56" i="9"/>
  <c r="AU56" i="9"/>
  <c r="Z56" i="9"/>
  <c r="C8" i="9"/>
  <c r="C24" i="9"/>
  <c r="C13" i="8"/>
  <c r="C29" i="8"/>
  <c r="U36" i="8"/>
  <c r="AY56" i="9"/>
  <c r="AQ56" i="9"/>
  <c r="AM56" i="9"/>
  <c r="AI56" i="9"/>
  <c r="AE56" i="9"/>
  <c r="AA56" i="9"/>
  <c r="W56" i="9"/>
  <c r="S56" i="9"/>
  <c r="O56" i="9"/>
  <c r="K56" i="9"/>
  <c r="G56" i="9"/>
  <c r="AP56" i="9"/>
  <c r="J56" i="9"/>
  <c r="F56" i="9"/>
  <c r="BA56" i="9"/>
  <c r="C44" i="9"/>
  <c r="C28" i="9"/>
  <c r="C12" i="9"/>
  <c r="AK56" i="9"/>
  <c r="U56" i="9"/>
  <c r="C52" i="9"/>
  <c r="C48" i="9"/>
  <c r="C36" i="9"/>
  <c r="C32" i="9"/>
  <c r="C20" i="9"/>
  <c r="C16" i="9"/>
  <c r="C3" i="9"/>
  <c r="C55" i="9"/>
  <c r="C46" i="9"/>
  <c r="C39" i="9"/>
  <c r="C38" i="9"/>
  <c r="C35" i="9"/>
  <c r="C34" i="9"/>
  <c r="C31" i="9"/>
  <c r="C27" i="9"/>
  <c r="C23" i="9"/>
  <c r="C22" i="9"/>
  <c r="C19" i="9"/>
  <c r="C15" i="9"/>
  <c r="C14" i="9"/>
  <c r="C11" i="9"/>
  <c r="C10" i="9"/>
  <c r="AG56" i="9"/>
  <c r="C6" i="9"/>
  <c r="AS56" i="9"/>
  <c r="AO56" i="9"/>
  <c r="Y56" i="9"/>
  <c r="M56" i="9"/>
  <c r="I56" i="9"/>
  <c r="AX56" i="9"/>
  <c r="AH56" i="9"/>
  <c r="AD56" i="9"/>
  <c r="R56" i="9"/>
  <c r="N56" i="9"/>
  <c r="AV56" i="9"/>
  <c r="AN56" i="9"/>
  <c r="AJ56" i="9"/>
  <c r="AB56" i="9"/>
  <c r="T56" i="9"/>
  <c r="P56" i="9"/>
  <c r="H56" i="9"/>
  <c r="C53" i="9"/>
  <c r="C49" i="9"/>
  <c r="C45" i="9"/>
  <c r="C41" i="9"/>
  <c r="C37" i="9"/>
  <c r="C33" i="9"/>
  <c r="C29" i="9"/>
  <c r="C25" i="9"/>
  <c r="C21" i="9"/>
  <c r="C17" i="9"/>
  <c r="C13" i="9"/>
  <c r="C9" i="9"/>
  <c r="BB56" i="9"/>
  <c r="AL56" i="9"/>
  <c r="V56" i="9"/>
  <c r="C54" i="9"/>
  <c r="C51" i="9"/>
  <c r="C50" i="9"/>
  <c r="C47" i="9"/>
  <c r="C43" i="9"/>
  <c r="C42" i="9"/>
  <c r="C30" i="9"/>
  <c r="C26" i="9"/>
  <c r="C18" i="9"/>
  <c r="Q56" i="9"/>
  <c r="AC56" i="9"/>
  <c r="AT56" i="9"/>
  <c r="AZ56" i="9"/>
  <c r="AR56" i="9"/>
  <c r="AF56" i="9"/>
  <c r="X56" i="9"/>
  <c r="L56" i="9"/>
  <c r="C33" i="8"/>
  <c r="C17" i="8"/>
  <c r="C5" i="8"/>
  <c r="Z36" i="8"/>
  <c r="J36" i="8"/>
  <c r="F36" i="8"/>
  <c r="AF36" i="8"/>
  <c r="C21" i="8"/>
  <c r="C25" i="8"/>
  <c r="C9" i="8"/>
  <c r="C32" i="8"/>
  <c r="C28" i="8"/>
  <c r="C24" i="8"/>
  <c r="C20" i="8"/>
  <c r="C16" i="8"/>
  <c r="C12" i="8"/>
  <c r="C8" i="8"/>
  <c r="C34" i="8"/>
  <c r="C30" i="8"/>
  <c r="C26" i="8"/>
  <c r="C22" i="8"/>
  <c r="C18" i="8"/>
  <c r="C14" i="8"/>
  <c r="C10" i="8"/>
  <c r="C6" i="8"/>
  <c r="V36" i="8"/>
  <c r="E36" i="8"/>
  <c r="C35" i="8"/>
  <c r="C31" i="8"/>
  <c r="C27" i="8"/>
  <c r="C23" i="8"/>
  <c r="C19" i="8"/>
  <c r="C15" i="8"/>
  <c r="C11" i="8"/>
  <c r="C7" i="8"/>
  <c r="AG36" i="8"/>
  <c r="Q36" i="8"/>
  <c r="D36" i="8"/>
  <c r="AC36" i="8"/>
  <c r="Y36" i="8"/>
  <c r="M36" i="8"/>
  <c r="I36" i="8"/>
  <c r="AH36" i="8"/>
  <c r="AD36" i="8"/>
  <c r="R36" i="8"/>
  <c r="N36" i="8"/>
  <c r="C4" i="8"/>
  <c r="AB36" i="8"/>
  <c r="L36" i="8"/>
  <c r="AJ36" i="8"/>
  <c r="X36" i="8"/>
  <c r="T36" i="8"/>
  <c r="H36" i="8"/>
  <c r="AE36" i="8"/>
  <c r="W36" i="8"/>
  <c r="O36" i="8"/>
  <c r="G36" i="8"/>
  <c r="AI36" i="8"/>
  <c r="AA36" i="8"/>
  <c r="S36" i="8"/>
  <c r="K36" i="8"/>
  <c r="C3" i="8"/>
  <c r="C4" i="9"/>
  <c r="C5" i="9"/>
  <c r="D56" i="9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D56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3" i="5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D36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" i="4"/>
  <c r="E90" i="3"/>
  <c r="M90" i="3"/>
  <c r="M59" i="3"/>
  <c r="M60" i="3"/>
  <c r="M61" i="3"/>
  <c r="M66" i="3"/>
  <c r="M67" i="3"/>
  <c r="M68" i="3"/>
  <c r="M72" i="3"/>
  <c r="M73" i="3"/>
  <c r="M75" i="3"/>
  <c r="M77" i="3"/>
  <c r="M78" i="3"/>
  <c r="M79" i="3"/>
  <c r="M80" i="3"/>
  <c r="M83" i="3"/>
  <c r="O83" i="3" s="1"/>
  <c r="M84" i="3"/>
  <c r="M86" i="3"/>
  <c r="M87" i="3"/>
  <c r="M58" i="3"/>
  <c r="E59" i="3"/>
  <c r="E60" i="3"/>
  <c r="E61" i="3"/>
  <c r="E62" i="3"/>
  <c r="E63" i="3"/>
  <c r="E64" i="3"/>
  <c r="E65" i="3"/>
  <c r="E66" i="3"/>
  <c r="E67" i="3"/>
  <c r="E68" i="3"/>
  <c r="E72" i="3"/>
  <c r="E77" i="3"/>
  <c r="E78" i="3"/>
  <c r="E79" i="3"/>
  <c r="E80" i="3"/>
  <c r="E83" i="3"/>
  <c r="E84" i="3"/>
  <c r="E86" i="3"/>
  <c r="E87" i="3"/>
  <c r="E58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G21" i="3" s="1"/>
  <c r="E22" i="3"/>
  <c r="G22" i="3" s="1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O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4" i="3"/>
  <c r="E4" i="3"/>
  <c r="N99" i="1"/>
  <c r="M99" i="1"/>
  <c r="O101" i="1" s="1"/>
  <c r="L99" i="1"/>
  <c r="J99" i="1"/>
  <c r="I99" i="1"/>
  <c r="H99" i="1"/>
  <c r="D99" i="1"/>
  <c r="E99" i="1"/>
  <c r="F99" i="1"/>
  <c r="N99" i="2"/>
  <c r="M99" i="2"/>
  <c r="L99" i="2"/>
  <c r="J99" i="2"/>
  <c r="I99" i="2"/>
  <c r="H99" i="2"/>
  <c r="F99" i="2"/>
  <c r="E99" i="2"/>
  <c r="D99" i="2"/>
  <c r="N95" i="2"/>
  <c r="L95" i="2"/>
  <c r="J95" i="2"/>
  <c r="I95" i="2"/>
  <c r="H95" i="2"/>
  <c r="F95" i="2"/>
  <c r="E95" i="2"/>
  <c r="D95" i="2"/>
  <c r="N91" i="2"/>
  <c r="M91" i="2"/>
  <c r="L91" i="2"/>
  <c r="J91" i="2"/>
  <c r="I91" i="2"/>
  <c r="H91" i="2"/>
  <c r="F91" i="2"/>
  <c r="E91" i="2"/>
  <c r="D91" i="2"/>
  <c r="P83" i="3"/>
  <c r="P82" i="3"/>
  <c r="O4" i="2"/>
  <c r="G4" i="2"/>
  <c r="G97" i="2" l="1"/>
  <c r="O101" i="2"/>
  <c r="G101" i="2"/>
  <c r="G101" i="1"/>
  <c r="O93" i="2"/>
  <c r="G93" i="2"/>
  <c r="O95" i="2"/>
  <c r="O97" i="2"/>
  <c r="O99" i="2"/>
  <c r="G99" i="1"/>
  <c r="G91" i="2"/>
  <c r="G95" i="2"/>
  <c r="O91" i="2"/>
  <c r="G99" i="2"/>
  <c r="O99" i="1"/>
  <c r="L91" i="3"/>
  <c r="O22" i="3"/>
  <c r="O53" i="3"/>
  <c r="O49" i="3"/>
  <c r="O45" i="3"/>
  <c r="O41" i="3"/>
  <c r="O37" i="3"/>
  <c r="O33" i="3"/>
  <c r="O29" i="3"/>
  <c r="O25" i="3"/>
  <c r="O17" i="3"/>
  <c r="O13" i="3"/>
  <c r="O9" i="3"/>
  <c r="O5" i="3"/>
  <c r="Q91" i="2"/>
  <c r="C5" i="11" s="1"/>
  <c r="I96" i="2"/>
  <c r="M96" i="2"/>
  <c r="G87" i="3"/>
  <c r="G83" i="3"/>
  <c r="G79" i="3"/>
  <c r="G75" i="3"/>
  <c r="G67" i="3"/>
  <c r="O87" i="3"/>
  <c r="O79" i="3"/>
  <c r="O75" i="3"/>
  <c r="O67" i="3"/>
  <c r="O59" i="3"/>
  <c r="O32" i="3"/>
  <c r="H95" i="3"/>
  <c r="M95" i="3"/>
  <c r="L95" i="3"/>
  <c r="J95" i="3"/>
  <c r="G56" i="3"/>
  <c r="G24" i="3"/>
  <c r="E95" i="3"/>
  <c r="F95" i="3"/>
  <c r="E99" i="3"/>
  <c r="G73" i="3"/>
  <c r="J99" i="3"/>
  <c r="M99" i="3"/>
  <c r="N99" i="3"/>
  <c r="D95" i="3"/>
  <c r="N95" i="3"/>
  <c r="D99" i="3"/>
  <c r="F99" i="3"/>
  <c r="G101" i="3" s="1"/>
  <c r="I99" i="3"/>
  <c r="L99" i="3"/>
  <c r="H99" i="3"/>
  <c r="E91" i="3"/>
  <c r="J91" i="3"/>
  <c r="F91" i="3"/>
  <c r="G90" i="3"/>
  <c r="H91" i="3"/>
  <c r="M91" i="3"/>
  <c r="G48" i="3"/>
  <c r="G40" i="3"/>
  <c r="G32" i="3"/>
  <c r="G12" i="3"/>
  <c r="G58" i="3"/>
  <c r="G80" i="3"/>
  <c r="O58" i="3"/>
  <c r="O77" i="3"/>
  <c r="O73" i="3"/>
  <c r="O90" i="3"/>
  <c r="D91" i="3"/>
  <c r="I91" i="3"/>
  <c r="N91" i="3"/>
  <c r="I95" i="3"/>
  <c r="G52" i="3"/>
  <c r="G44" i="3"/>
  <c r="G36" i="3"/>
  <c r="G28" i="3"/>
  <c r="G20" i="3"/>
  <c r="G8" i="3"/>
  <c r="G77" i="3"/>
  <c r="O48" i="3"/>
  <c r="O44" i="3"/>
  <c r="O28" i="3"/>
  <c r="O8" i="3"/>
  <c r="G49" i="3"/>
  <c r="G41" i="3"/>
  <c r="G33" i="3"/>
  <c r="G25" i="3"/>
  <c r="G13" i="3"/>
  <c r="G5" i="3"/>
  <c r="O86" i="3"/>
  <c r="O78" i="3"/>
  <c r="O66" i="3"/>
  <c r="G55" i="3"/>
  <c r="G51" i="3"/>
  <c r="G47" i="3"/>
  <c r="G43" i="3"/>
  <c r="G39" i="3"/>
  <c r="G35" i="3"/>
  <c r="G31" i="3"/>
  <c r="G27" i="3"/>
  <c r="G23" i="3"/>
  <c r="G19" i="3"/>
  <c r="G15" i="3"/>
  <c r="G11" i="3"/>
  <c r="G84" i="3"/>
  <c r="G72" i="3"/>
  <c r="G68" i="3"/>
  <c r="G60" i="3"/>
  <c r="O54" i="3"/>
  <c r="O50" i="3"/>
  <c r="O46" i="3"/>
  <c r="O42" i="3"/>
  <c r="O38" i="3"/>
  <c r="O34" i="3"/>
  <c r="O30" i="3"/>
  <c r="O26" i="3"/>
  <c r="O18" i="3"/>
  <c r="O14" i="3"/>
  <c r="O10" i="3"/>
  <c r="O84" i="3"/>
  <c r="O80" i="3"/>
  <c r="O72" i="3"/>
  <c r="O68" i="3"/>
  <c r="O60" i="3"/>
  <c r="O56" i="3"/>
  <c r="O52" i="3"/>
  <c r="O40" i="3"/>
  <c r="O36" i="3"/>
  <c r="O24" i="3"/>
  <c r="O12" i="3"/>
  <c r="G53" i="3"/>
  <c r="G45" i="3"/>
  <c r="G37" i="3"/>
  <c r="G29" i="3"/>
  <c r="G17" i="3"/>
  <c r="G9" i="3"/>
  <c r="G86" i="3"/>
  <c r="G78" i="3"/>
  <c r="G66" i="3"/>
  <c r="G61" i="3"/>
  <c r="R99" i="2"/>
  <c r="P95" i="2"/>
  <c r="R91" i="2"/>
  <c r="P91" i="2"/>
  <c r="Q95" i="2"/>
  <c r="E96" i="2"/>
  <c r="M92" i="2"/>
  <c r="I100" i="2"/>
  <c r="Q99" i="2"/>
  <c r="C23" i="11" s="1"/>
  <c r="C26" i="11" s="1"/>
  <c r="E92" i="2"/>
  <c r="I92" i="2"/>
  <c r="E100" i="2"/>
  <c r="P99" i="2"/>
  <c r="G54" i="3"/>
  <c r="G50" i="3"/>
  <c r="G46" i="3"/>
  <c r="G42" i="3"/>
  <c r="G38" i="3"/>
  <c r="G34" i="3"/>
  <c r="G30" i="3"/>
  <c r="G26" i="3"/>
  <c r="G18" i="3"/>
  <c r="G14" i="3"/>
  <c r="G10" i="3"/>
  <c r="G6" i="3"/>
  <c r="O55" i="3"/>
  <c r="O51" i="3"/>
  <c r="O47" i="3"/>
  <c r="O43" i="3"/>
  <c r="O39" i="3"/>
  <c r="O35" i="3"/>
  <c r="O31" i="3"/>
  <c r="O27" i="3"/>
  <c r="O23" i="3"/>
  <c r="O19" i="3"/>
  <c r="O15" i="3"/>
  <c r="O11" i="3"/>
  <c r="O7" i="3"/>
  <c r="O61" i="3"/>
  <c r="G59" i="3"/>
  <c r="G7" i="3"/>
  <c r="O6" i="3"/>
  <c r="O4" i="3"/>
  <c r="G4" i="3"/>
  <c r="M100" i="2"/>
  <c r="R95" i="2"/>
  <c r="D95" i="1"/>
  <c r="I100" i="1"/>
  <c r="M100" i="1"/>
  <c r="E100" i="1"/>
  <c r="E95" i="1"/>
  <c r="F95" i="1"/>
  <c r="H95" i="1"/>
  <c r="I95" i="1"/>
  <c r="J95" i="1"/>
  <c r="L95" i="1"/>
  <c r="M95" i="1"/>
  <c r="N95" i="1"/>
  <c r="S101" i="2" l="1"/>
  <c r="O101" i="3"/>
  <c r="G93" i="3"/>
  <c r="G97" i="3"/>
  <c r="O93" i="3"/>
  <c r="O97" i="3"/>
  <c r="S97" i="2"/>
  <c r="C13" i="11"/>
  <c r="S93" i="2"/>
  <c r="G95" i="3"/>
  <c r="O95" i="3"/>
  <c r="S95" i="2"/>
  <c r="C28" i="11"/>
  <c r="C31" i="11" s="1"/>
  <c r="M92" i="3"/>
  <c r="O99" i="3"/>
  <c r="O91" i="3"/>
  <c r="S91" i="2"/>
  <c r="G99" i="3"/>
  <c r="S99" i="2"/>
  <c r="G91" i="3"/>
  <c r="G95" i="1"/>
  <c r="O95" i="1"/>
  <c r="Q100" i="2"/>
  <c r="Q96" i="2"/>
  <c r="M96" i="1"/>
  <c r="M96" i="3"/>
  <c r="I96" i="1"/>
  <c r="E100" i="3"/>
  <c r="M100" i="3"/>
  <c r="E96" i="3"/>
  <c r="Q92" i="2"/>
  <c r="I100" i="3"/>
  <c r="I96" i="3"/>
  <c r="I92" i="3"/>
  <c r="E92" i="3"/>
  <c r="F91" i="1"/>
  <c r="J91" i="1"/>
  <c r="N91" i="1"/>
  <c r="E91" i="1"/>
  <c r="H91" i="1"/>
  <c r="I91" i="1"/>
  <c r="M91" i="1"/>
  <c r="G93" i="1" l="1"/>
  <c r="O93" i="1"/>
  <c r="G91" i="1"/>
  <c r="O91" i="1"/>
  <c r="E92" i="1"/>
  <c r="E96" i="1" s="1"/>
  <c r="M92" i="1"/>
  <c r="I92" i="1"/>
  <c r="P58" i="3" l="1"/>
  <c r="Q58" i="3"/>
  <c r="R58" i="1"/>
  <c r="S58" i="1" s="1"/>
  <c r="P59" i="3"/>
  <c r="Q59" i="3"/>
  <c r="R59" i="3"/>
  <c r="P60" i="3"/>
  <c r="Q60" i="3"/>
  <c r="R60" i="3"/>
  <c r="P61" i="3"/>
  <c r="Q61" i="3"/>
  <c r="P66" i="3"/>
  <c r="Q66" i="3"/>
  <c r="P67" i="3"/>
  <c r="Q67" i="3"/>
  <c r="P68" i="3"/>
  <c r="Q68" i="3"/>
  <c r="R68" i="3"/>
  <c r="P72" i="3"/>
  <c r="Q72" i="3"/>
  <c r="R72" i="3"/>
  <c r="P73" i="3"/>
  <c r="Q73" i="3"/>
  <c r="P75" i="3"/>
  <c r="Q75" i="3"/>
  <c r="P77" i="3"/>
  <c r="Q77" i="3"/>
  <c r="P78" i="3"/>
  <c r="Q78" i="3"/>
  <c r="P79" i="3"/>
  <c r="Q79" i="3"/>
  <c r="P80" i="3"/>
  <c r="Q80" i="3"/>
  <c r="Q83" i="3"/>
  <c r="P84" i="3"/>
  <c r="Q84" i="3"/>
  <c r="R84" i="3"/>
  <c r="P86" i="3"/>
  <c r="Q86" i="3"/>
  <c r="P87" i="3"/>
  <c r="Q87" i="3"/>
  <c r="P90" i="3"/>
  <c r="Q90" i="3"/>
  <c r="R5" i="3"/>
  <c r="R6" i="3"/>
  <c r="R7" i="3"/>
  <c r="R8" i="3"/>
  <c r="R10" i="3"/>
  <c r="R11" i="3"/>
  <c r="R13" i="3"/>
  <c r="R15" i="3"/>
  <c r="R17" i="3"/>
  <c r="R20" i="3"/>
  <c r="R21" i="3"/>
  <c r="R23" i="3"/>
  <c r="R24" i="3"/>
  <c r="R26" i="3"/>
  <c r="R27" i="3"/>
  <c r="R28" i="3"/>
  <c r="R30" i="3"/>
  <c r="R31" i="3"/>
  <c r="R32" i="3"/>
  <c r="R34" i="3"/>
  <c r="R35" i="3"/>
  <c r="R36" i="3"/>
  <c r="R38" i="3"/>
  <c r="R39" i="3"/>
  <c r="R40" i="3"/>
  <c r="R42" i="3"/>
  <c r="R43" i="3"/>
  <c r="R44" i="3"/>
  <c r="R46" i="3"/>
  <c r="R47" i="3"/>
  <c r="R50" i="3"/>
  <c r="R51" i="3"/>
  <c r="R52" i="3"/>
  <c r="R56" i="3"/>
  <c r="R4" i="3"/>
  <c r="Q5" i="3"/>
  <c r="Q6" i="3"/>
  <c r="Q7" i="3"/>
  <c r="Q8" i="3"/>
  <c r="Q9" i="3"/>
  <c r="Q10" i="3"/>
  <c r="Q11" i="3"/>
  <c r="Q12" i="3"/>
  <c r="Q13" i="3"/>
  <c r="Q14" i="3"/>
  <c r="Q15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4" i="3"/>
  <c r="P5" i="3"/>
  <c r="P6" i="3"/>
  <c r="P7" i="3"/>
  <c r="P8" i="3"/>
  <c r="P9" i="3"/>
  <c r="P10" i="3"/>
  <c r="P11" i="3"/>
  <c r="P12" i="3"/>
  <c r="P13" i="3"/>
  <c r="P14" i="3"/>
  <c r="P15" i="3"/>
  <c r="P17" i="3"/>
  <c r="P18" i="3"/>
  <c r="P19" i="3"/>
  <c r="P20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4" i="3"/>
  <c r="S21" i="3" l="1"/>
  <c r="R22" i="3"/>
  <c r="S22" i="3" s="1"/>
  <c r="S4" i="3"/>
  <c r="S17" i="3"/>
  <c r="S13" i="3"/>
  <c r="S59" i="3"/>
  <c r="S5" i="3"/>
  <c r="R49" i="3"/>
  <c r="S49" i="3" s="1"/>
  <c r="R41" i="3"/>
  <c r="S41" i="3" s="1"/>
  <c r="R33" i="3"/>
  <c r="S33" i="3" s="1"/>
  <c r="R25" i="3"/>
  <c r="S25" i="3" s="1"/>
  <c r="R77" i="3"/>
  <c r="S77" i="3" s="1"/>
  <c r="S52" i="3"/>
  <c r="R48" i="3"/>
  <c r="S48" i="3" s="1"/>
  <c r="S36" i="3"/>
  <c r="S28" i="3"/>
  <c r="S20" i="3"/>
  <c r="R12" i="3"/>
  <c r="S12" i="3" s="1"/>
  <c r="R90" i="3"/>
  <c r="S90" i="3" s="1"/>
  <c r="R86" i="3"/>
  <c r="S86" i="3" s="1"/>
  <c r="R78" i="3"/>
  <c r="S78" i="3" s="1"/>
  <c r="R58" i="3"/>
  <c r="S58" i="3" s="1"/>
  <c r="R55" i="3"/>
  <c r="S55" i="3" s="1"/>
  <c r="S51" i="3"/>
  <c r="S47" i="3"/>
  <c r="S43" i="3"/>
  <c r="S39" i="3"/>
  <c r="S35" i="3"/>
  <c r="S31" i="3"/>
  <c r="S27" i="3"/>
  <c r="S23" i="3"/>
  <c r="R19" i="3"/>
  <c r="S19" i="3" s="1"/>
  <c r="S15" i="3"/>
  <c r="S11" i="3"/>
  <c r="S7" i="3"/>
  <c r="R87" i="3"/>
  <c r="S87" i="3" s="1"/>
  <c r="R83" i="3"/>
  <c r="S83" i="3" s="1"/>
  <c r="R79" i="3"/>
  <c r="S79" i="3" s="1"/>
  <c r="R75" i="3"/>
  <c r="S75" i="3" s="1"/>
  <c r="R67" i="3"/>
  <c r="S67" i="3" s="1"/>
  <c r="R53" i="3"/>
  <c r="S53" i="3" s="1"/>
  <c r="R45" i="3"/>
  <c r="S45" i="3" s="1"/>
  <c r="R37" i="3"/>
  <c r="S37" i="3" s="1"/>
  <c r="R29" i="3"/>
  <c r="S29" i="3" s="1"/>
  <c r="R9" i="3"/>
  <c r="S9" i="3" s="1"/>
  <c r="R73" i="3"/>
  <c r="S73" i="3" s="1"/>
  <c r="R61" i="3"/>
  <c r="S61" i="3" s="1"/>
  <c r="S56" i="3"/>
  <c r="S44" i="3"/>
  <c r="S40" i="3"/>
  <c r="S32" i="3"/>
  <c r="S24" i="3"/>
  <c r="S8" i="3"/>
  <c r="R54" i="3"/>
  <c r="S54" i="3" s="1"/>
  <c r="S50" i="3"/>
  <c r="S46" i="3"/>
  <c r="S42" i="3"/>
  <c r="S38" i="3"/>
  <c r="S34" i="3"/>
  <c r="S30" i="3"/>
  <c r="S26" i="3"/>
  <c r="R18" i="3"/>
  <c r="S18" i="3" s="1"/>
  <c r="R14" i="3"/>
  <c r="S14" i="3" s="1"/>
  <c r="S10" i="3"/>
  <c r="S6" i="3"/>
  <c r="S84" i="3"/>
  <c r="R80" i="3"/>
  <c r="S80" i="3" s="1"/>
  <c r="S72" i="3"/>
  <c r="S68" i="3"/>
  <c r="S60" i="3"/>
  <c r="R66" i="3"/>
  <c r="S66" i="3" s="1"/>
  <c r="Q16" i="3"/>
  <c r="Q95" i="1"/>
  <c r="R16" i="3"/>
  <c r="R95" i="1"/>
  <c r="P16" i="3"/>
  <c r="P95" i="1"/>
  <c r="R99" i="1"/>
  <c r="Q99" i="3"/>
  <c r="Q99" i="1"/>
  <c r="P99" i="1"/>
  <c r="P99" i="3"/>
  <c r="R91" i="1"/>
  <c r="S93" i="1" s="1"/>
  <c r="S101" i="1" l="1"/>
  <c r="S99" i="1"/>
  <c r="S95" i="1"/>
  <c r="S91" i="1"/>
  <c r="R99" i="3"/>
  <c r="R91" i="3"/>
  <c r="R95" i="3"/>
  <c r="P91" i="3"/>
  <c r="P95" i="3"/>
  <c r="Q95" i="3"/>
  <c r="Q91" i="3"/>
  <c r="Q96" i="1"/>
  <c r="Q100" i="1"/>
  <c r="Q92" i="1"/>
  <c r="S99" i="3" l="1"/>
  <c r="S101" i="3"/>
  <c r="S97" i="3"/>
  <c r="S93" i="3"/>
  <c r="S95" i="3"/>
  <c r="S91" i="3"/>
  <c r="Q96" i="3"/>
  <c r="Q92" i="3"/>
  <c r="Q100" i="3"/>
  <c r="BC56" i="7"/>
  <c r="BC7" i="9"/>
  <c r="BC56" i="9" s="1"/>
  <c r="AW7" i="9"/>
  <c r="AW56" i="9" l="1"/>
  <c r="C7" i="9"/>
  <c r="C7" i="7"/>
  <c r="AW56" i="7"/>
</calcChain>
</file>

<file path=xl/comments1.xml><?xml version="1.0" encoding="utf-8"?>
<comments xmlns="http://schemas.openxmlformats.org/spreadsheetml/2006/main">
  <authors>
    <author>David LOY</author>
  </authors>
  <commentList>
    <comment ref="K19" authorId="0" shapeId="0">
      <text>
        <r>
          <rPr>
            <b/>
            <sz val="9"/>
            <color indexed="81"/>
            <rFont val="Tahoma"/>
            <family val="2"/>
          </rPr>
          <t>David LOY:</t>
        </r>
        <r>
          <rPr>
            <sz val="9"/>
            <color indexed="81"/>
            <rFont val="Tahoma"/>
            <family val="2"/>
          </rPr>
          <t xml:space="preserve">
tout est lié à air liquide</t>
        </r>
      </text>
    </comment>
  </commentList>
</comments>
</file>

<file path=xl/comments2.xml><?xml version="1.0" encoding="utf-8"?>
<comments xmlns="http://schemas.openxmlformats.org/spreadsheetml/2006/main">
  <authors>
    <author>David LOY</author>
  </authors>
  <commentList>
    <comment ref="K19" authorId="0" shapeId="0">
      <text>
        <r>
          <rPr>
            <b/>
            <sz val="9"/>
            <color indexed="81"/>
            <rFont val="Tahoma"/>
            <family val="2"/>
          </rPr>
          <t>David LOY:</t>
        </r>
        <r>
          <rPr>
            <sz val="9"/>
            <color indexed="81"/>
            <rFont val="Tahoma"/>
            <family val="2"/>
          </rPr>
          <t xml:space="preserve">
tout est lié à air liquide</t>
        </r>
      </text>
    </comment>
  </commentList>
</comments>
</file>

<file path=xl/comments3.xml><?xml version="1.0" encoding="utf-8"?>
<comments xmlns="http://schemas.openxmlformats.org/spreadsheetml/2006/main">
  <authors>
    <author>David LOY</author>
  </authors>
  <commentList>
    <comment ref="K19" authorId="0" shapeId="0">
      <text>
        <r>
          <rPr>
            <b/>
            <sz val="9"/>
            <color indexed="81"/>
            <rFont val="Tahoma"/>
            <family val="2"/>
          </rPr>
          <t>David LOY:</t>
        </r>
        <r>
          <rPr>
            <sz val="9"/>
            <color indexed="81"/>
            <rFont val="Tahoma"/>
            <family val="2"/>
          </rPr>
          <t xml:space="preserve">
tout est lié à air liquide</t>
        </r>
      </text>
    </comment>
  </commentList>
</comments>
</file>

<file path=xl/sharedStrings.xml><?xml version="1.0" encoding="utf-8"?>
<sst xmlns="http://schemas.openxmlformats.org/spreadsheetml/2006/main" count="1774" uniqueCount="247">
  <si>
    <t>cod3</t>
  </si>
  <si>
    <t>Niveau3</t>
  </si>
  <si>
    <t>UMC</t>
  </si>
  <si>
    <t>US1.1.1</t>
  </si>
  <si>
    <t>US1.1.2</t>
  </si>
  <si>
    <t>US1.1.3</t>
  </si>
  <si>
    <t>US1.1.4</t>
  </si>
  <si>
    <t>US1.1.5</t>
  </si>
  <si>
    <t>US1.1.6</t>
  </si>
  <si>
    <t>US1.1.7</t>
  </si>
  <si>
    <t>US1.2.1</t>
  </si>
  <si>
    <t>US1.2.2</t>
  </si>
  <si>
    <t>US1.2.3</t>
  </si>
  <si>
    <t>US1.2.4</t>
  </si>
  <si>
    <t>US1.3.1</t>
  </si>
  <si>
    <t>US1.3.2</t>
  </si>
  <si>
    <t>US1.4.0</t>
  </si>
  <si>
    <t>US2.1.1</t>
  </si>
  <si>
    <t>US2.1.2</t>
  </si>
  <si>
    <t>US2.1.3</t>
  </si>
  <si>
    <t>US2.1.4</t>
  </si>
  <si>
    <t>US2.1.5</t>
  </si>
  <si>
    <t>US2.2.0</t>
  </si>
  <si>
    <t>US3.1.1</t>
  </si>
  <si>
    <t>US3.1.2</t>
  </si>
  <si>
    <t>US3.1.3</t>
  </si>
  <si>
    <t>US3.1.4</t>
  </si>
  <si>
    <t>US3.1.5</t>
  </si>
  <si>
    <t>US3.1.6</t>
  </si>
  <si>
    <t>US3.2.1</t>
  </si>
  <si>
    <t>US3.2.2</t>
  </si>
  <si>
    <t>US3.2.3</t>
  </si>
  <si>
    <t>US3.2.4</t>
  </si>
  <si>
    <t>US3.2.5</t>
  </si>
  <si>
    <t>US4.1.1</t>
  </si>
  <si>
    <t>US4.1.2</t>
  </si>
  <si>
    <t>US4.2.1</t>
  </si>
  <si>
    <t>US4.2.2</t>
  </si>
  <si>
    <t>US4.3.0</t>
  </si>
  <si>
    <t>US4.4.0</t>
  </si>
  <si>
    <t>US4.5.0</t>
  </si>
  <si>
    <t>US5.1.1</t>
  </si>
  <si>
    <t>US5.1.2</t>
  </si>
  <si>
    <t>US5.1.3</t>
  </si>
  <si>
    <t>US5.2.1</t>
  </si>
  <si>
    <t>US5.2.2</t>
  </si>
  <si>
    <t>US5.2.3</t>
  </si>
  <si>
    <t>US5.3.1</t>
  </si>
  <si>
    <t>US5.3.2</t>
  </si>
  <si>
    <t>US5.4.0</t>
  </si>
  <si>
    <t>US6.1.1</t>
  </si>
  <si>
    <t>US6.1.2</t>
  </si>
  <si>
    <t>US6.2.1</t>
  </si>
  <si>
    <t>US6.2.2</t>
  </si>
  <si>
    <t>US6.2.3</t>
  </si>
  <si>
    <t>US7.0.0</t>
  </si>
  <si>
    <t>occurrence</t>
  </si>
  <si>
    <t>echantillon</t>
  </si>
  <si>
    <t>TOTAL</t>
  </si>
  <si>
    <t>erreur</t>
  </si>
  <si>
    <t>CS5.2.0</t>
  </si>
  <si>
    <t>CS1.1.1</t>
  </si>
  <si>
    <t>CS1.1.2</t>
  </si>
  <si>
    <t>CS1.2.1</t>
  </si>
  <si>
    <t>CS1.2.2</t>
  </si>
  <si>
    <t>CS2.1.1</t>
  </si>
  <si>
    <t>CS2.1.2</t>
  </si>
  <si>
    <t>CS2.1.3</t>
  </si>
  <si>
    <t>CS2.2.1</t>
  </si>
  <si>
    <t>CS2.2.2</t>
  </si>
  <si>
    <t>CS3.1.1</t>
  </si>
  <si>
    <t>CS3.1.2</t>
  </si>
  <si>
    <t>CS3.2.1</t>
  </si>
  <si>
    <t>CS3.2.2</t>
  </si>
  <si>
    <t>CS4.1.1</t>
  </si>
  <si>
    <t>CS4.1.2</t>
  </si>
  <si>
    <t>CS4.1.3</t>
  </si>
  <si>
    <t>CS4.2.1</t>
  </si>
  <si>
    <t>CS4.2.2</t>
  </si>
  <si>
    <t>CS4.3.1</t>
  </si>
  <si>
    <t>CS4.3.2</t>
  </si>
  <si>
    <t>CS4.4.0</t>
  </si>
  <si>
    <t>CS5.1.1</t>
  </si>
  <si>
    <t>CS5.1.2</t>
  </si>
  <si>
    <t>CS5.1.3</t>
  </si>
  <si>
    <t>CS6.1.1</t>
  </si>
  <si>
    <t>CS6.1.2</t>
  </si>
  <si>
    <t>CS6.2.0</t>
  </si>
  <si>
    <t>CS6.3.0</t>
  </si>
  <si>
    <t>CS6.4.1</t>
  </si>
  <si>
    <t>CS6.4.2</t>
  </si>
  <si>
    <t>CS6.5.0</t>
  </si>
  <si>
    <t>CS6.6.0</t>
  </si>
  <si>
    <t>Fiabilité</t>
  </si>
  <si>
    <t>echantillon :</t>
  </si>
  <si>
    <t>GLOBAL</t>
  </si>
  <si>
    <t>occurence &lt; 10 : attention % pas toujours significatif</t>
  </si>
  <si>
    <t>USAGE</t>
  </si>
  <si>
    <t>COUVERT SOL</t>
  </si>
  <si>
    <t>Prairies</t>
  </si>
  <si>
    <t>Bandes enherbees</t>
  </si>
  <si>
    <t>Cultures annuelles</t>
  </si>
  <si>
    <t>Horticulture - pepinieres</t>
  </si>
  <si>
    <t>Cultures permanentes</t>
  </si>
  <si>
    <t>Autoconsommation</t>
  </si>
  <si>
    <t>Infrastructures agricoles</t>
  </si>
  <si>
    <t>Zones de coupes</t>
  </si>
  <si>
    <t>Peupleraies</t>
  </si>
  <si>
    <t>Plantations recentes</t>
  </si>
  <si>
    <t>Autres plantations</t>
  </si>
  <si>
    <t>Extraction de materiaux en exploitation</t>
  </si>
  <si>
    <t>Terrils en exploitation</t>
  </si>
  <si>
    <t>Aquaculture - pisciculture</t>
  </si>
  <si>
    <t>Zones industrielles et activites economiques</t>
  </si>
  <si>
    <t>Zone de stockage ou production d energie fossile</t>
  </si>
  <si>
    <t>Zone de stockage ou production de biogaz</t>
  </si>
  <si>
    <t>Zone de production d energie solaire</t>
  </si>
  <si>
    <t>Zone de production eolienne</t>
  </si>
  <si>
    <t>Zones commerciales</t>
  </si>
  <si>
    <t>Emprises scolaires - universitaires</t>
  </si>
  <si>
    <t>Emprises hospitalieres</t>
  </si>
  <si>
    <t>Cimetieres et lieux de culte</t>
  </si>
  <si>
    <t>Parkings et places</t>
  </si>
  <si>
    <t>Dechetteries et decharges publiques</t>
  </si>
  <si>
    <t>Autres emprises collectives</t>
  </si>
  <si>
    <t>Parcs et espaces verts paysagers</t>
  </si>
  <si>
    <t>Complexes sportifs et terrains de sports</t>
  </si>
  <si>
    <t>Golfs</t>
  </si>
  <si>
    <t>Campings</t>
  </si>
  <si>
    <t>Complexes culturels et zones de loisirs</t>
  </si>
  <si>
    <t>Routier principal</t>
  </si>
  <si>
    <t>Routier secondaire</t>
  </si>
  <si>
    <t>Ferre principal</t>
  </si>
  <si>
    <t>Ferre secondaire</t>
  </si>
  <si>
    <t>Aerien</t>
  </si>
  <si>
    <t>Fluvial et maritime</t>
  </si>
  <si>
    <t>Espaces associes aux reseaux de transport</t>
  </si>
  <si>
    <t>Habitat continu fortement compact</t>
  </si>
  <si>
    <t>Habitat continu moyennement compact</t>
  </si>
  <si>
    <t>Habitat continu faiblement compact</t>
  </si>
  <si>
    <t>Habitat discontinu fortement compact</t>
  </si>
  <si>
    <t>Habitat discontinu moyennement compact</t>
  </si>
  <si>
    <t>Habitat discontinu faiblement compact</t>
  </si>
  <si>
    <t>Grands ensembles collectifs</t>
  </si>
  <si>
    <t>Collectifs</t>
  </si>
  <si>
    <t>Habitat isole</t>
  </si>
  <si>
    <t>Chantiers</t>
  </si>
  <si>
    <t>Extraction de materiaux en mutation</t>
  </si>
  <si>
    <t>Friches economiques</t>
  </si>
  <si>
    <t>Vacants urbains</t>
  </si>
  <si>
    <t>Espaces agricoles non exploites</t>
  </si>
  <si>
    <t>Usages indetermines</t>
  </si>
  <si>
    <t>Surfaces baties</t>
  </si>
  <si>
    <t>Surfaces non baties</t>
  </si>
  <si>
    <t>Surfaces a materiaux mineraux - pierre - terre</t>
  </si>
  <si>
    <t>Surfaces composees d autres materiaux</t>
  </si>
  <si>
    <t>Plage de sable</t>
  </si>
  <si>
    <t>Dunes</t>
  </si>
  <si>
    <t>Vasieres et alluvions sableux</t>
  </si>
  <si>
    <t>Plages de galets et alluvions grossiers</t>
  </si>
  <si>
    <t>Cotes rocheuses et falaises</t>
  </si>
  <si>
    <t>Plans d eau</t>
  </si>
  <si>
    <t>Cours d eau</t>
  </si>
  <si>
    <t>Zone subtidale saumatre</t>
  </si>
  <si>
    <t>Mer</t>
  </si>
  <si>
    <t>Feuillus sur dunes</t>
  </si>
  <si>
    <t>Feuillus</t>
  </si>
  <si>
    <t>Boisements humides</t>
  </si>
  <si>
    <t>Coniferes sur dunes</t>
  </si>
  <si>
    <t>Coniferes</t>
  </si>
  <si>
    <t>Peuplements mixtes sur dunes</t>
  </si>
  <si>
    <t>Peuplements mixtes ou indetermines</t>
  </si>
  <si>
    <t>Vergers</t>
  </si>
  <si>
    <t>Landes - fourres - broussailles</t>
  </si>
  <si>
    <t>Fourres et landes humides</t>
  </si>
  <si>
    <t>Vegetations arbustives sur dunes</t>
  </si>
  <si>
    <t>Vignes</t>
  </si>
  <si>
    <t>Prairies mesophiles</t>
  </si>
  <si>
    <t>Prairies humides</t>
  </si>
  <si>
    <t>Pelouses naturelles</t>
  </si>
  <si>
    <t>Terres arables</t>
  </si>
  <si>
    <t>Formations herbacees humides continentales</t>
  </si>
  <si>
    <t>Formations herbacees humides maritimes</t>
  </si>
  <si>
    <t>Formations herbacees sur dunes</t>
  </si>
  <si>
    <t>Autres couverts a dominante herbacee</t>
  </si>
  <si>
    <t>Occurrence</t>
  </si>
  <si>
    <t>Code initial</t>
  </si>
  <si>
    <t>Code réel</t>
  </si>
  <si>
    <t>Fiabilité des classes de la nomenclature - CQE + CQP</t>
  </si>
  <si>
    <r>
      <t xml:space="preserve">2015
</t>
    </r>
    <r>
      <rPr>
        <sz val="11"/>
        <color rgb="FFC00000"/>
        <rFont val="Calibri"/>
        <family val="2"/>
        <scheme val="minor"/>
      </rPr>
      <t>Pas évalué, car fait par CQE en 2015 hors modification de nomenclature</t>
    </r>
  </si>
  <si>
    <t>Fiabilité des classes de la nomenclature - CQP</t>
  </si>
  <si>
    <t>Fiabilité des classes de la nomenclature - CQE</t>
  </si>
  <si>
    <t>Acquisition d’une base de données régionale homogène sur l’occupation et l’usage du sol (OCS2D) dans les Hauts-de-France</t>
  </si>
  <si>
    <t>Auteur : David LOY</t>
  </si>
  <si>
    <t>Rappel CCTP : Un seuil moyen de 90% de fiabilité thématique est attendu pour chaque donnée d’occupation du sol et au moins 85 % pour chaque poste pris individuellement</t>
  </si>
  <si>
    <t>Polygones</t>
  </si>
  <si>
    <t>CS - ne sait pas</t>
  </si>
  <si>
    <t>CS - erreur</t>
  </si>
  <si>
    <t>CS - valide</t>
  </si>
  <si>
    <t>US - erreur</t>
  </si>
  <si>
    <t>US - ne sait pas</t>
  </si>
  <si>
    <t>US - valide</t>
  </si>
  <si>
    <t>Valide avec commentaire</t>
  </si>
  <si>
    <t>Valide sans commentaire</t>
  </si>
  <si>
    <t>Erreur thématique</t>
  </si>
  <si>
    <t>Erreur géométrique</t>
  </si>
  <si>
    <t>Doute thématique</t>
  </si>
  <si>
    <t>Doute géométrique</t>
  </si>
  <si>
    <t>Types de retours du contrôle partenarial</t>
  </si>
  <si>
    <t>Validé CQE</t>
  </si>
  <si>
    <t>Invalidé CQE</t>
  </si>
  <si>
    <t>Discutable</t>
  </si>
  <si>
    <t>Valide (avec comm.)</t>
  </si>
  <si>
    <t>Validation des retours par le contrôle qualité externe</t>
  </si>
  <si>
    <t>données exogènes</t>
  </si>
  <si>
    <t>echelle / zoom</t>
  </si>
  <si>
    <t>LMI / UMI</t>
  </si>
  <si>
    <t>Validé = l'erreur est effective</t>
  </si>
  <si>
    <t>Invalidé = ce n'est pas une erreur</t>
  </si>
  <si>
    <t>Les 2 types de doute</t>
  </si>
  <si>
    <t>Les 2 types d'erreur</t>
  </si>
  <si>
    <t>autre …</t>
  </si>
  <si>
    <t>Ratio de validation d'erreur</t>
  </si>
  <si>
    <t>Total</t>
  </si>
  <si>
    <t>Type</t>
  </si>
  <si>
    <t xml:space="preserve"> + Marge</t>
  </si>
  <si>
    <t>Erreur effective</t>
  </si>
  <si>
    <t>Dans les couches GPKG de validation du CQE, 2 champs ont été ajoutés :</t>
  </si>
  <si>
    <r>
      <rPr>
        <b/>
        <sz val="12"/>
        <color theme="1"/>
        <rFont val="Calibri"/>
        <family val="2"/>
        <scheme val="minor"/>
      </rPr>
      <t>Validité</t>
    </r>
    <r>
      <rPr>
        <sz val="11"/>
        <color theme="1"/>
        <rFont val="Calibri"/>
        <family val="2"/>
        <scheme val="minor"/>
      </rPr>
      <t xml:space="preserve"> = erreur / valide / discutable / a dicuter (point à retravailler sur la nomenclature)</t>
    </r>
  </si>
  <si>
    <r>
      <rPr>
        <b/>
        <sz val="12"/>
        <color theme="1"/>
        <rFont val="Calibri"/>
        <family val="2"/>
        <scheme val="minor"/>
      </rPr>
      <t>Com_cqe</t>
    </r>
    <r>
      <rPr>
        <sz val="11"/>
        <color theme="1"/>
        <rFont val="Calibri"/>
        <family val="2"/>
        <scheme val="minor"/>
      </rPr>
      <t xml:space="preserve"> = explication du CQE pour sa validation ou non de l'erreur signalée.</t>
    </r>
  </si>
  <si>
    <t>Dans la comptabilisation des erreurs, une pondération est appliquée. Cette dernière dépend de :</t>
  </si>
  <si>
    <r>
      <rPr>
        <b/>
        <sz val="11"/>
        <color theme="1"/>
        <rFont val="Calibri"/>
        <family val="2"/>
        <scheme val="minor"/>
      </rPr>
      <t>La redondance</t>
    </r>
    <r>
      <rPr>
        <sz val="11"/>
        <color theme="1"/>
        <rFont val="Calibri"/>
        <family val="2"/>
        <scheme val="minor"/>
      </rPr>
      <t xml:space="preserve"> = polygone et son voisin, ou même erreur sur les 2 millésimes, ou</t>
    </r>
  </si>
  <si>
    <r>
      <rPr>
        <b/>
        <sz val="11"/>
        <color theme="1"/>
        <rFont val="Calibri"/>
        <family val="2"/>
        <scheme val="minor"/>
      </rPr>
      <t>Le ratio</t>
    </r>
    <r>
      <rPr>
        <sz val="11"/>
        <color theme="1"/>
        <rFont val="Calibri"/>
        <family val="2"/>
        <scheme val="minor"/>
      </rPr>
      <t xml:space="preserve"> taille du polygone / type et importance de l'erreur à l'intérieur</t>
    </r>
  </si>
  <si>
    <r>
      <rPr>
        <b/>
        <sz val="11"/>
        <color theme="1"/>
        <rFont val="Calibri"/>
        <family val="2"/>
        <scheme val="minor"/>
      </rPr>
      <t>L'importance de l'erreur</t>
    </r>
    <r>
      <rPr>
        <sz val="11"/>
        <color theme="1"/>
        <rFont val="Calibri"/>
        <family val="2"/>
        <scheme val="minor"/>
      </rPr>
      <t xml:space="preserve"> = significative / acceptable / cas difficile ...</t>
    </r>
  </si>
  <si>
    <t>Du fait de la pondération, 3 valeurs sont possibles  : 1 ou 0.5 ou 0.25 pour la géométrie et 1 ou 0.5 ou 0.25 pour la thématique</t>
  </si>
  <si>
    <t>La thématique et la géométrie sont cumulables par polygone, mais le résultat est seuillé à 1</t>
  </si>
  <si>
    <t>( ne sais pas  = doute )</t>
  </si>
  <si>
    <t>Discutable = l'erreur est prise en compte avec tolérance en raison de :</t>
  </si>
  <si>
    <r>
      <rPr>
        <b/>
        <sz val="11"/>
        <color theme="1"/>
        <rFont val="Calibri"/>
        <family val="2"/>
        <scheme val="minor"/>
      </rPr>
      <t xml:space="preserve">La tolérance </t>
    </r>
    <r>
      <rPr>
        <sz val="11"/>
        <color theme="1"/>
        <rFont val="Calibri"/>
        <family val="2"/>
        <scheme val="minor"/>
      </rPr>
      <t>= discutable ou divergence d'opinion</t>
    </r>
  </si>
  <si>
    <r>
      <t xml:space="preserve">Matrice de confusion globale
</t>
    </r>
    <r>
      <rPr>
        <b/>
        <sz val="18"/>
        <color rgb="FFFFFF00"/>
        <rFont val="Calibri"/>
        <family val="2"/>
        <scheme val="minor"/>
      </rPr>
      <t>CQE + CQP</t>
    </r>
    <r>
      <rPr>
        <b/>
        <sz val="16"/>
        <color rgb="FFC00000"/>
        <rFont val="Calibri"/>
        <family val="2"/>
        <scheme val="minor"/>
      </rPr>
      <t xml:space="preserve">
DPT 60
US 2010 à 2021</t>
    </r>
  </si>
  <si>
    <r>
      <t xml:space="preserve">Matrice de confusion
</t>
    </r>
    <r>
      <rPr>
        <b/>
        <sz val="18"/>
        <color rgb="FFFFFF00"/>
        <rFont val="Calibri"/>
        <family val="2"/>
        <scheme val="minor"/>
      </rPr>
      <t>CQE + CQP</t>
    </r>
    <r>
      <rPr>
        <b/>
        <sz val="16"/>
        <color rgb="FFC00000"/>
        <rFont val="Calibri"/>
        <family val="2"/>
        <scheme val="minor"/>
      </rPr>
      <t xml:space="preserve">
DPT 60
US 2010-2015</t>
    </r>
  </si>
  <si>
    <r>
      <t xml:space="preserve">Matrice de confusion
</t>
    </r>
    <r>
      <rPr>
        <b/>
        <sz val="18"/>
        <color rgb="FFFFFF00"/>
        <rFont val="Calibri"/>
        <family val="2"/>
        <scheme val="minor"/>
      </rPr>
      <t>CQE + CQP</t>
    </r>
    <r>
      <rPr>
        <b/>
        <sz val="16"/>
        <color rgb="FFC00000"/>
        <rFont val="Calibri"/>
        <family val="2"/>
        <scheme val="minor"/>
      </rPr>
      <t xml:space="preserve">
DPT 60
CS 2010 à 2021</t>
    </r>
  </si>
  <si>
    <r>
      <t xml:space="preserve">Matrice de confusion
</t>
    </r>
    <r>
      <rPr>
        <b/>
        <sz val="18"/>
        <color rgb="FFFFFF00"/>
        <rFont val="Calibri"/>
        <family val="2"/>
        <scheme val="minor"/>
      </rPr>
      <t>CQE + CQP</t>
    </r>
    <r>
      <rPr>
        <b/>
        <sz val="16"/>
        <color rgb="FFC00000"/>
        <rFont val="Calibri"/>
        <family val="2"/>
        <scheme val="minor"/>
      </rPr>
      <t xml:space="preserve">
DPT 60
CS 2021</t>
    </r>
  </si>
  <si>
    <r>
      <t xml:space="preserve">Matrice de confusion
</t>
    </r>
    <r>
      <rPr>
        <b/>
        <sz val="18"/>
        <color rgb="FFFFFF00"/>
        <rFont val="Calibri"/>
        <family val="2"/>
        <scheme val="minor"/>
      </rPr>
      <t>CQE + CQP</t>
    </r>
    <r>
      <rPr>
        <b/>
        <sz val="16"/>
        <color rgb="FFC00000"/>
        <rFont val="Calibri"/>
        <family val="2"/>
        <scheme val="minor"/>
      </rPr>
      <t xml:space="preserve">
DPT 60
CS 2010-2015</t>
    </r>
  </si>
  <si>
    <r>
      <t xml:space="preserve">Matrice de confusion
</t>
    </r>
    <r>
      <rPr>
        <b/>
        <sz val="18"/>
        <color rgb="FFFFFF00"/>
        <rFont val="Calibri"/>
        <family val="2"/>
        <scheme val="minor"/>
      </rPr>
      <t>CQE + CQP</t>
    </r>
    <r>
      <rPr>
        <b/>
        <sz val="16"/>
        <color rgb="FFC00000"/>
        <rFont val="Calibri"/>
        <family val="2"/>
        <scheme val="minor"/>
      </rPr>
      <t xml:space="preserve">
DPT 60
US 2021</t>
    </r>
  </si>
  <si>
    <t>Oise ( MARS 2023)</t>
  </si>
  <si>
    <t>occurence &lt; 20 : attention % pas toujours significatif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</si>
</sst>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sz val="11"/>
      <color theme="5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Arial"/>
      <family val="2"/>
    </font>
    <font>
      <sz val="9"/>
      <color theme="0"/>
      <name val="Arial"/>
      <family val="2"/>
    </font>
    <font>
      <b/>
      <sz val="18"/>
      <color rgb="FFFFFF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8"/>
      <color rgb="FF00B0F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theme="0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29">
    <xf numFmtId="0" fontId="0" fillId="0" borderId="0" xfId="0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6" fillId="0" borderId="0" xfId="0" applyFont="1" applyAlignment="1">
      <alignment horizontal="center"/>
    </xf>
    <xf numFmtId="0" fontId="0" fillId="39" borderId="10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33" borderId="11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33" borderId="14" xfId="0" applyFill="1" applyBorder="1" applyAlignment="1">
      <alignment horizontal="center"/>
    </xf>
    <xf numFmtId="0" fontId="0" fillId="33" borderId="15" xfId="0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39" borderId="14" xfId="0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35" borderId="0" xfId="0" applyFill="1" applyAlignment="1">
      <alignment horizontal="center"/>
    </xf>
    <xf numFmtId="10" fontId="24" fillId="34" borderId="15" xfId="0" applyNumberFormat="1" applyFont="1" applyFill="1" applyBorder="1" applyAlignment="1">
      <alignment horizontal="center"/>
    </xf>
    <xf numFmtId="0" fontId="0" fillId="40" borderId="0" xfId="0" applyFill="1" applyAlignment="1">
      <alignment horizontal="center"/>
    </xf>
    <xf numFmtId="0" fontId="0" fillId="40" borderId="0" xfId="0" applyFill="1"/>
    <xf numFmtId="0" fontId="20" fillId="40" borderId="0" xfId="0" applyFont="1" applyFill="1" applyAlignment="1">
      <alignment horizontal="center"/>
    </xf>
    <xf numFmtId="10" fontId="20" fillId="40" borderId="0" xfId="0" applyNumberFormat="1" applyFont="1" applyFill="1" applyAlignment="1">
      <alignment horizontal="center"/>
    </xf>
    <xf numFmtId="0" fontId="16" fillId="40" borderId="0" xfId="0" applyFont="1" applyFill="1" applyAlignment="1">
      <alignment horizontal="center"/>
    </xf>
    <xf numFmtId="0" fontId="0" fillId="40" borderId="0" xfId="0" applyFill="1" applyAlignment="1">
      <alignment horizontal="left"/>
    </xf>
    <xf numFmtId="10" fontId="19" fillId="40" borderId="0" xfId="0" applyNumberFormat="1" applyFont="1" applyFill="1" applyAlignment="1">
      <alignment horizontal="center"/>
    </xf>
    <xf numFmtId="0" fontId="20" fillId="40" borderId="19" xfId="0" applyFont="1" applyFill="1" applyBorder="1" applyAlignment="1">
      <alignment horizontal="center"/>
    </xf>
    <xf numFmtId="0" fontId="20" fillId="40" borderId="12" xfId="0" applyFont="1" applyFill="1" applyBorder="1" applyAlignment="1">
      <alignment horizontal="center"/>
    </xf>
    <xf numFmtId="0" fontId="20" fillId="40" borderId="23" xfId="0" applyFont="1" applyFill="1" applyBorder="1" applyAlignment="1">
      <alignment horizontal="center"/>
    </xf>
    <xf numFmtId="0" fontId="0" fillId="40" borderId="24" xfId="0" applyFill="1" applyBorder="1" applyAlignment="1">
      <alignment horizontal="center"/>
    </xf>
    <xf numFmtId="0" fontId="0" fillId="40" borderId="25" xfId="0" applyFill="1" applyBorder="1" applyAlignment="1">
      <alignment horizontal="center"/>
    </xf>
    <xf numFmtId="0" fontId="0" fillId="40" borderId="26" xfId="0" applyFill="1" applyBorder="1" applyAlignment="1">
      <alignment horizontal="center"/>
    </xf>
    <xf numFmtId="0" fontId="16" fillId="40" borderId="26" xfId="0" applyFont="1" applyFill="1" applyBorder="1" applyAlignment="1">
      <alignment horizontal="center"/>
    </xf>
    <xf numFmtId="10" fontId="19" fillId="36" borderId="27" xfId="0" applyNumberFormat="1" applyFont="1" applyFill="1" applyBorder="1" applyAlignment="1">
      <alignment horizontal="center"/>
    </xf>
    <xf numFmtId="0" fontId="0" fillId="40" borderId="24" xfId="0" applyFill="1" applyBorder="1"/>
    <xf numFmtId="0" fontId="0" fillId="40" borderId="25" xfId="0" applyFill="1" applyBorder="1"/>
    <xf numFmtId="0" fontId="0" fillId="40" borderId="26" xfId="0" applyFill="1" applyBorder="1"/>
    <xf numFmtId="10" fontId="18" fillId="34" borderId="15" xfId="0" applyNumberFormat="1" applyFont="1" applyFill="1" applyBorder="1" applyAlignment="1">
      <alignment horizontal="center"/>
    </xf>
    <xf numFmtId="10" fontId="18" fillId="39" borderId="15" xfId="0" applyNumberFormat="1" applyFont="1" applyFill="1" applyBorder="1" applyAlignment="1">
      <alignment horizontal="center"/>
    </xf>
    <xf numFmtId="0" fontId="18" fillId="33" borderId="15" xfId="0" applyFont="1" applyFill="1" applyBorder="1" applyAlignment="1">
      <alignment horizontal="center"/>
    </xf>
    <xf numFmtId="10" fontId="18" fillId="34" borderId="18" xfId="0" applyNumberFormat="1" applyFont="1" applyFill="1" applyBorder="1" applyAlignment="1">
      <alignment horizontal="center"/>
    </xf>
    <xf numFmtId="0" fontId="0" fillId="40" borderId="11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21" fillId="40" borderId="0" xfId="0" applyFont="1" applyFill="1" applyAlignment="1">
      <alignment horizontal="left"/>
    </xf>
    <xf numFmtId="0" fontId="25" fillId="0" borderId="0" xfId="0" applyFont="1"/>
    <xf numFmtId="0" fontId="26" fillId="0" borderId="0" xfId="0" applyFont="1"/>
    <xf numFmtId="0" fontId="27" fillId="0" borderId="0" xfId="0" applyFont="1"/>
    <xf numFmtId="0" fontId="26" fillId="0" borderId="0" xfId="0" applyFont="1" applyAlignment="1">
      <alignment horizontal="right"/>
    </xf>
    <xf numFmtId="0" fontId="25" fillId="40" borderId="10" xfId="0" applyFont="1" applyFill="1" applyBorder="1"/>
    <xf numFmtId="0" fontId="25" fillId="0" borderId="10" xfId="0" applyFont="1" applyBorder="1"/>
    <xf numFmtId="0" fontId="26" fillId="40" borderId="0" xfId="0" applyFont="1" applyFill="1"/>
    <xf numFmtId="0" fontId="26" fillId="40" borderId="0" xfId="0" applyFont="1" applyFill="1" applyAlignment="1">
      <alignment horizontal="right"/>
    </xf>
    <xf numFmtId="0" fontId="27" fillId="40" borderId="0" xfId="0" applyFont="1" applyFill="1"/>
    <xf numFmtId="0" fontId="0" fillId="33" borderId="0" xfId="0" applyFill="1"/>
    <xf numFmtId="0" fontId="26" fillId="33" borderId="29" xfId="0" applyFont="1" applyFill="1" applyBorder="1"/>
    <xf numFmtId="0" fontId="26" fillId="33" borderId="25" xfId="0" applyFont="1" applyFill="1" applyBorder="1" applyAlignment="1">
      <alignment horizontal="right"/>
    </xf>
    <xf numFmtId="0" fontId="26" fillId="0" borderId="3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33" borderId="30" xfId="0" applyFont="1" applyFill="1" applyBorder="1"/>
    <xf numFmtId="0" fontId="26" fillId="0" borderId="38" xfId="0" applyFont="1" applyBorder="1" applyAlignment="1">
      <alignment horizontal="center"/>
    </xf>
    <xf numFmtId="0" fontId="26" fillId="0" borderId="40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/>
    </xf>
    <xf numFmtId="0" fontId="27" fillId="33" borderId="42" xfId="0" applyFont="1" applyFill="1" applyBorder="1"/>
    <xf numFmtId="0" fontId="26" fillId="0" borderId="44" xfId="0" applyFont="1" applyBorder="1" applyAlignment="1">
      <alignment horizontal="center"/>
    </xf>
    <xf numFmtId="0" fontId="28" fillId="33" borderId="39" xfId="0" applyFont="1" applyFill="1" applyBorder="1" applyAlignment="1">
      <alignment horizontal="center" vertical="center"/>
    </xf>
    <xf numFmtId="0" fontId="28" fillId="33" borderId="43" xfId="0" applyFont="1" applyFill="1" applyBorder="1" applyAlignment="1">
      <alignment horizontal="center" vertical="center" textRotation="90"/>
    </xf>
    <xf numFmtId="0" fontId="29" fillId="33" borderId="28" xfId="0" applyFont="1" applyFill="1" applyBorder="1" applyAlignment="1">
      <alignment horizontal="center" vertical="center" wrapText="1"/>
    </xf>
    <xf numFmtId="0" fontId="26" fillId="37" borderId="28" xfId="0" applyFont="1" applyFill="1" applyBorder="1" applyAlignment="1">
      <alignment horizontal="right"/>
    </xf>
    <xf numFmtId="0" fontId="26" fillId="37" borderId="14" xfId="0" applyFont="1" applyFill="1" applyBorder="1" applyAlignment="1">
      <alignment horizontal="right"/>
    </xf>
    <xf numFmtId="0" fontId="26" fillId="44" borderId="14" xfId="0" applyFont="1" applyFill="1" applyBorder="1" applyAlignment="1">
      <alignment horizontal="right"/>
    </xf>
    <xf numFmtId="0" fontId="26" fillId="45" borderId="14" xfId="0" applyFont="1" applyFill="1" applyBorder="1" applyAlignment="1">
      <alignment horizontal="right"/>
    </xf>
    <xf numFmtId="0" fontId="26" fillId="46" borderId="14" xfId="0" applyFont="1" applyFill="1" applyBorder="1" applyAlignment="1">
      <alignment horizontal="right"/>
    </xf>
    <xf numFmtId="0" fontId="26" fillId="47" borderId="14" xfId="0" applyFont="1" applyFill="1" applyBorder="1" applyAlignment="1">
      <alignment horizontal="right"/>
    </xf>
    <xf numFmtId="0" fontId="26" fillId="46" borderId="16" xfId="0" applyFont="1" applyFill="1" applyBorder="1" applyAlignment="1">
      <alignment horizontal="right"/>
    </xf>
    <xf numFmtId="0" fontId="26" fillId="48" borderId="14" xfId="0" applyFont="1" applyFill="1" applyBorder="1" applyAlignment="1">
      <alignment horizontal="right"/>
    </xf>
    <xf numFmtId="0" fontId="26" fillId="49" borderId="14" xfId="0" applyFont="1" applyFill="1" applyBorder="1" applyAlignment="1">
      <alignment horizontal="right"/>
    </xf>
    <xf numFmtId="0" fontId="26" fillId="50" borderId="14" xfId="0" applyFont="1" applyFill="1" applyBorder="1" applyAlignment="1">
      <alignment horizontal="right"/>
    </xf>
    <xf numFmtId="0" fontId="25" fillId="33" borderId="10" xfId="0" applyFont="1" applyFill="1" applyBorder="1"/>
    <xf numFmtId="0" fontId="25" fillId="40" borderId="0" xfId="0" applyFont="1" applyFill="1"/>
    <xf numFmtId="0" fontId="25" fillId="0" borderId="33" xfId="0" applyFont="1" applyBorder="1"/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33" xfId="0" applyBorder="1" applyAlignment="1">
      <alignment horizontal="center"/>
    </xf>
    <xf numFmtId="0" fontId="25" fillId="0" borderId="28" xfId="0" applyFont="1" applyBorder="1"/>
    <xf numFmtId="0" fontId="25" fillId="0" borderId="29" xfId="0" applyFont="1" applyBorder="1"/>
    <xf numFmtId="0" fontId="25" fillId="0" borderId="16" xfId="0" applyFont="1" applyBorder="1"/>
    <xf numFmtId="0" fontId="25" fillId="0" borderId="17" xfId="0" applyFont="1" applyBorder="1"/>
    <xf numFmtId="0" fontId="25" fillId="0" borderId="14" xfId="0" applyFont="1" applyBorder="1"/>
    <xf numFmtId="0" fontId="25" fillId="40" borderId="14" xfId="0" applyFont="1" applyFill="1" applyBorder="1"/>
    <xf numFmtId="0" fontId="25" fillId="33" borderId="14" xfId="0" applyFont="1" applyFill="1" applyBorder="1"/>
    <xf numFmtId="0" fontId="25" fillId="0" borderId="46" xfId="0" applyFont="1" applyBorder="1"/>
    <xf numFmtId="10" fontId="18" fillId="34" borderId="47" xfId="0" applyNumberFormat="1" applyFont="1" applyFill="1" applyBorder="1" applyAlignment="1">
      <alignment horizontal="center"/>
    </xf>
    <xf numFmtId="0" fontId="28" fillId="33" borderId="51" xfId="0" applyFont="1" applyFill="1" applyBorder="1" applyAlignment="1">
      <alignment horizontal="center" vertical="center" textRotation="90"/>
    </xf>
    <xf numFmtId="0" fontId="27" fillId="33" borderId="52" xfId="0" applyFont="1" applyFill="1" applyBorder="1"/>
    <xf numFmtId="0" fontId="26" fillId="0" borderId="53" xfId="0" applyFont="1" applyBorder="1" applyAlignment="1">
      <alignment horizontal="center"/>
    </xf>
    <xf numFmtId="0" fontId="26" fillId="0" borderId="54" xfId="0" applyFont="1" applyBorder="1" applyAlignment="1">
      <alignment horizontal="center"/>
    </xf>
    <xf numFmtId="0" fontId="26" fillId="0" borderId="56" xfId="0" applyFont="1" applyBorder="1" applyAlignment="1">
      <alignment horizontal="center" vertical="center"/>
    </xf>
    <xf numFmtId="0" fontId="26" fillId="0" borderId="57" xfId="0" applyFont="1" applyBorder="1" applyAlignment="1">
      <alignment horizontal="center" vertical="center"/>
    </xf>
    <xf numFmtId="0" fontId="26" fillId="42" borderId="14" xfId="0" applyFont="1" applyFill="1" applyBorder="1" applyAlignment="1">
      <alignment horizontal="right"/>
    </xf>
    <xf numFmtId="0" fontId="30" fillId="43" borderId="14" xfId="0" applyFont="1" applyFill="1" applyBorder="1" applyAlignment="1">
      <alignment horizontal="right"/>
    </xf>
    <xf numFmtId="0" fontId="26" fillId="51" borderId="14" xfId="0" applyFont="1" applyFill="1" applyBorder="1" applyAlignment="1">
      <alignment horizontal="right"/>
    </xf>
    <xf numFmtId="0" fontId="30" fillId="41" borderId="14" xfId="0" applyFont="1" applyFill="1" applyBorder="1" applyAlignment="1">
      <alignment horizontal="right"/>
    </xf>
    <xf numFmtId="0" fontId="26" fillId="52" borderId="14" xfId="0" applyFont="1" applyFill="1" applyBorder="1" applyAlignment="1">
      <alignment horizontal="right"/>
    </xf>
    <xf numFmtId="0" fontId="26" fillId="38" borderId="14" xfId="0" applyFont="1" applyFill="1" applyBorder="1" applyAlignment="1">
      <alignment horizontal="right"/>
    </xf>
    <xf numFmtId="0" fontId="26" fillId="53" borderId="14" xfId="0" applyFont="1" applyFill="1" applyBorder="1" applyAlignment="1">
      <alignment horizontal="right"/>
    </xf>
    <xf numFmtId="0" fontId="26" fillId="40" borderId="14" xfId="0" applyFont="1" applyFill="1" applyBorder="1" applyAlignment="1">
      <alignment horizontal="right"/>
    </xf>
    <xf numFmtId="0" fontId="0" fillId="33" borderId="50" xfId="0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33" borderId="10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40" borderId="10" xfId="0" applyFill="1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40" borderId="32" xfId="0" applyFill="1" applyBorder="1" applyAlignment="1">
      <alignment horizontal="center" vertical="center"/>
    </xf>
    <xf numFmtId="0" fontId="0" fillId="33" borderId="35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33" borderId="18" xfId="0" applyFill="1" applyBorder="1" applyAlignment="1">
      <alignment horizontal="center" vertical="center"/>
    </xf>
    <xf numFmtId="0" fontId="0" fillId="33" borderId="28" xfId="0" applyFill="1" applyBorder="1" applyAlignment="1">
      <alignment horizontal="center" vertical="center"/>
    </xf>
    <xf numFmtId="0" fontId="31" fillId="42" borderId="49" xfId="0" applyFont="1" applyFill="1" applyBorder="1" applyAlignment="1">
      <alignment horizontal="center" vertical="center" textRotation="90"/>
    </xf>
    <xf numFmtId="0" fontId="31" fillId="42" borderId="16" xfId="0" applyFont="1" applyFill="1" applyBorder="1" applyAlignment="1">
      <alignment horizontal="center" vertical="center" textRotation="90"/>
    </xf>
    <xf numFmtId="0" fontId="31" fillId="50" borderId="16" xfId="0" applyFont="1" applyFill="1" applyBorder="1" applyAlignment="1">
      <alignment horizontal="center" vertical="center" textRotation="90"/>
    </xf>
    <xf numFmtId="0" fontId="32" fillId="43" borderId="16" xfId="0" applyFont="1" applyFill="1" applyBorder="1" applyAlignment="1">
      <alignment horizontal="center" vertical="center" textRotation="90"/>
    </xf>
    <xf numFmtId="0" fontId="31" fillId="49" borderId="16" xfId="0" applyFont="1" applyFill="1" applyBorder="1" applyAlignment="1">
      <alignment horizontal="center" vertical="center" textRotation="90"/>
    </xf>
    <xf numFmtId="0" fontId="31" fillId="51" borderId="16" xfId="0" applyFont="1" applyFill="1" applyBorder="1" applyAlignment="1">
      <alignment horizontal="center" vertical="center" textRotation="90"/>
    </xf>
    <xf numFmtId="0" fontId="31" fillId="52" borderId="16" xfId="0" applyFont="1" applyFill="1" applyBorder="1" applyAlignment="1">
      <alignment horizontal="center" vertical="center" textRotation="90"/>
    </xf>
    <xf numFmtId="0" fontId="31" fillId="48" borderId="16" xfId="0" applyFont="1" applyFill="1" applyBorder="1" applyAlignment="1">
      <alignment horizontal="center" vertical="center" textRotation="90"/>
    </xf>
    <xf numFmtId="0" fontId="31" fillId="38" borderId="16" xfId="0" applyFont="1" applyFill="1" applyBorder="1" applyAlignment="1">
      <alignment horizontal="center" vertical="center" textRotation="90"/>
    </xf>
    <xf numFmtId="0" fontId="31" fillId="53" borderId="16" xfId="0" applyFont="1" applyFill="1" applyBorder="1" applyAlignment="1">
      <alignment horizontal="center" vertical="center" textRotation="90"/>
    </xf>
    <xf numFmtId="0" fontId="31" fillId="44" borderId="16" xfId="0" applyFont="1" applyFill="1" applyBorder="1" applyAlignment="1">
      <alignment horizontal="center" vertical="center" textRotation="90"/>
    </xf>
    <xf numFmtId="0" fontId="31" fillId="44" borderId="10" xfId="0" applyFont="1" applyFill="1" applyBorder="1" applyAlignment="1">
      <alignment horizontal="center" vertical="center" textRotation="90"/>
    </xf>
    <xf numFmtId="0" fontId="31" fillId="40" borderId="15" xfId="0" applyFont="1" applyFill="1" applyBorder="1" applyAlignment="1">
      <alignment horizontal="center" vertical="center" textRotation="90"/>
    </xf>
    <xf numFmtId="0" fontId="31" fillId="42" borderId="11" xfId="0" applyFont="1" applyFill="1" applyBorder="1" applyAlignment="1">
      <alignment horizontal="center" vertical="center"/>
    </xf>
    <xf numFmtId="0" fontId="31" fillId="50" borderId="11" xfId="0" applyFont="1" applyFill="1" applyBorder="1" applyAlignment="1">
      <alignment horizontal="center" vertical="center"/>
    </xf>
    <xf numFmtId="0" fontId="32" fillId="43" borderId="11" xfId="0" applyFont="1" applyFill="1" applyBorder="1" applyAlignment="1">
      <alignment horizontal="center" vertical="center"/>
    </xf>
    <xf numFmtId="0" fontId="31" fillId="49" borderId="11" xfId="0" applyFont="1" applyFill="1" applyBorder="1" applyAlignment="1">
      <alignment horizontal="center" vertical="center"/>
    </xf>
    <xf numFmtId="0" fontId="31" fillId="51" borderId="11" xfId="0" applyFont="1" applyFill="1" applyBorder="1" applyAlignment="1">
      <alignment horizontal="center" vertical="center"/>
    </xf>
    <xf numFmtId="0" fontId="32" fillId="41" borderId="11" xfId="0" applyFont="1" applyFill="1" applyBorder="1" applyAlignment="1">
      <alignment horizontal="center" vertical="center"/>
    </xf>
    <xf numFmtId="0" fontId="31" fillId="52" borderId="11" xfId="0" applyFont="1" applyFill="1" applyBorder="1" applyAlignment="1">
      <alignment horizontal="center" vertical="center"/>
    </xf>
    <xf numFmtId="0" fontId="31" fillId="48" borderId="11" xfId="0" applyFont="1" applyFill="1" applyBorder="1" applyAlignment="1">
      <alignment horizontal="center" vertical="center"/>
    </xf>
    <xf numFmtId="0" fontId="31" fillId="38" borderId="11" xfId="0" applyFont="1" applyFill="1" applyBorder="1" applyAlignment="1">
      <alignment horizontal="center" vertical="center"/>
    </xf>
    <xf numFmtId="0" fontId="31" fillId="53" borderId="11" xfId="0" applyFont="1" applyFill="1" applyBorder="1" applyAlignment="1">
      <alignment horizontal="center" vertical="center"/>
    </xf>
    <xf numFmtId="0" fontId="31" fillId="44" borderId="11" xfId="0" applyFont="1" applyFill="1" applyBorder="1" applyAlignment="1">
      <alignment horizontal="center" vertical="center"/>
    </xf>
    <xf numFmtId="0" fontId="31" fillId="37" borderId="16" xfId="0" applyFont="1" applyFill="1" applyBorder="1" applyAlignment="1">
      <alignment horizontal="center" vertical="center" textRotation="90"/>
    </xf>
    <xf numFmtId="0" fontId="31" fillId="37" borderId="17" xfId="0" applyFont="1" applyFill="1" applyBorder="1" applyAlignment="1">
      <alignment horizontal="center" vertical="center" textRotation="90"/>
    </xf>
    <xf numFmtId="0" fontId="31" fillId="44" borderId="17" xfId="0" applyFont="1" applyFill="1" applyBorder="1" applyAlignment="1">
      <alignment horizontal="center" vertical="center" textRotation="90"/>
    </xf>
    <xf numFmtId="0" fontId="31" fillId="45" borderId="17" xfId="0" applyFont="1" applyFill="1" applyBorder="1" applyAlignment="1">
      <alignment horizontal="center" vertical="center" textRotation="90"/>
    </xf>
    <xf numFmtId="0" fontId="31" fillId="50" borderId="17" xfId="0" applyFont="1" applyFill="1" applyBorder="1" applyAlignment="1">
      <alignment horizontal="center" vertical="center" textRotation="90"/>
    </xf>
    <xf numFmtId="0" fontId="31" fillId="47" borderId="17" xfId="0" applyFont="1" applyFill="1" applyBorder="1" applyAlignment="1">
      <alignment horizontal="center" vertical="center" textRotation="90"/>
    </xf>
    <xf numFmtId="0" fontId="31" fillId="46" borderId="17" xfId="0" applyFont="1" applyFill="1" applyBorder="1" applyAlignment="1">
      <alignment horizontal="center" vertical="center" textRotation="90"/>
    </xf>
    <xf numFmtId="0" fontId="31" fillId="46" borderId="18" xfId="0" applyFont="1" applyFill="1" applyBorder="1" applyAlignment="1">
      <alignment horizontal="center" vertical="center" textRotation="90"/>
    </xf>
    <xf numFmtId="0" fontId="31" fillId="37" borderId="34" xfId="0" applyFont="1" applyFill="1" applyBorder="1"/>
    <xf numFmtId="0" fontId="31" fillId="37" borderId="15" xfId="0" applyFont="1" applyFill="1" applyBorder="1"/>
    <xf numFmtId="0" fontId="31" fillId="44" borderId="15" xfId="0" applyFont="1" applyFill="1" applyBorder="1"/>
    <xf numFmtId="0" fontId="31" fillId="45" borderId="15" xfId="0" applyFont="1" applyFill="1" applyBorder="1"/>
    <xf numFmtId="0" fontId="31" fillId="50" borderId="15" xfId="0" applyFont="1" applyFill="1" applyBorder="1"/>
    <xf numFmtId="0" fontId="31" fillId="47" borderId="15" xfId="0" applyFont="1" applyFill="1" applyBorder="1"/>
    <xf numFmtId="0" fontId="31" fillId="46" borderId="15" xfId="0" applyFont="1" applyFill="1" applyBorder="1"/>
    <xf numFmtId="0" fontId="31" fillId="46" borderId="18" xfId="0" applyFont="1" applyFill="1" applyBorder="1"/>
    <xf numFmtId="0" fontId="26" fillId="0" borderId="58" xfId="0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0" fontId="31" fillId="42" borderId="55" xfId="0" applyFont="1" applyFill="1" applyBorder="1" applyAlignment="1">
      <alignment horizontal="center" vertical="center" textRotation="90"/>
    </xf>
    <xf numFmtId="0" fontId="31" fillId="42" borderId="39" xfId="0" applyFont="1" applyFill="1" applyBorder="1" applyAlignment="1">
      <alignment horizontal="center" vertical="center" textRotation="90"/>
    </xf>
    <xf numFmtId="0" fontId="31" fillId="50" borderId="39" xfId="0" applyFont="1" applyFill="1" applyBorder="1" applyAlignment="1">
      <alignment horizontal="center" vertical="center" textRotation="90"/>
    </xf>
    <xf numFmtId="0" fontId="32" fillId="43" borderId="39" xfId="0" applyFont="1" applyFill="1" applyBorder="1" applyAlignment="1">
      <alignment horizontal="center" vertical="center" textRotation="90"/>
    </xf>
    <xf numFmtId="0" fontId="31" fillId="49" borderId="39" xfId="0" applyFont="1" applyFill="1" applyBorder="1" applyAlignment="1">
      <alignment horizontal="center" vertical="center" textRotation="90"/>
    </xf>
    <xf numFmtId="0" fontId="31" fillId="51" borderId="39" xfId="0" applyFont="1" applyFill="1" applyBorder="1" applyAlignment="1">
      <alignment horizontal="center" vertical="center" textRotation="90"/>
    </xf>
    <xf numFmtId="0" fontId="31" fillId="52" borderId="39" xfId="0" applyFont="1" applyFill="1" applyBorder="1" applyAlignment="1">
      <alignment horizontal="center" vertical="center" textRotation="90"/>
    </xf>
    <xf numFmtId="0" fontId="31" fillId="48" borderId="39" xfId="0" applyFont="1" applyFill="1" applyBorder="1" applyAlignment="1">
      <alignment horizontal="center" vertical="center" textRotation="90"/>
    </xf>
    <xf numFmtId="0" fontId="31" fillId="38" borderId="39" xfId="0" applyFont="1" applyFill="1" applyBorder="1" applyAlignment="1">
      <alignment horizontal="center" vertical="center" textRotation="90"/>
    </xf>
    <xf numFmtId="0" fontId="31" fillId="53" borderId="39" xfId="0" applyFont="1" applyFill="1" applyBorder="1" applyAlignment="1">
      <alignment horizontal="center" vertical="center" textRotation="90"/>
    </xf>
    <xf numFmtId="0" fontId="31" fillId="44" borderId="39" xfId="0" applyFont="1" applyFill="1" applyBorder="1" applyAlignment="1">
      <alignment horizontal="center" vertical="center" textRotation="90"/>
    </xf>
    <xf numFmtId="0" fontId="31" fillId="44" borderId="32" xfId="0" applyFont="1" applyFill="1" applyBorder="1" applyAlignment="1">
      <alignment horizontal="center" vertical="center" textRotation="90"/>
    </xf>
    <xf numFmtId="0" fontId="31" fillId="40" borderId="35" xfId="0" applyFont="1" applyFill="1" applyBorder="1" applyAlignment="1">
      <alignment horizontal="center" vertical="center" textRotation="90"/>
    </xf>
    <xf numFmtId="0" fontId="26" fillId="0" borderId="27" xfId="0" applyFont="1" applyBorder="1" applyAlignment="1">
      <alignment horizontal="center" vertical="center"/>
    </xf>
    <xf numFmtId="0" fontId="0" fillId="33" borderId="29" xfId="0" applyFill="1" applyBorder="1" applyAlignment="1">
      <alignment horizontal="center" vertical="center"/>
    </xf>
    <xf numFmtId="0" fontId="0" fillId="33" borderId="34" xfId="0" applyFill="1" applyBorder="1" applyAlignment="1">
      <alignment horizontal="center" vertical="center"/>
    </xf>
    <xf numFmtId="0" fontId="0" fillId="33" borderId="14" xfId="0" applyFill="1" applyBorder="1" applyAlignment="1">
      <alignment horizontal="center" vertical="center"/>
    </xf>
    <xf numFmtId="0" fontId="0" fillId="33" borderId="15" xfId="0" applyFill="1" applyBorder="1" applyAlignment="1">
      <alignment horizontal="center" vertical="center"/>
    </xf>
    <xf numFmtId="0" fontId="0" fillId="33" borderId="16" xfId="0" applyFill="1" applyBorder="1" applyAlignment="1">
      <alignment horizontal="center" vertical="center"/>
    </xf>
    <xf numFmtId="0" fontId="0" fillId="33" borderId="17" xfId="0" applyFill="1" applyBorder="1" applyAlignment="1">
      <alignment horizontal="center" vertical="center"/>
    </xf>
    <xf numFmtId="0" fontId="31" fillId="37" borderId="39" xfId="0" applyFont="1" applyFill="1" applyBorder="1" applyAlignment="1">
      <alignment horizontal="center" vertical="center" textRotation="90"/>
    </xf>
    <xf numFmtId="0" fontId="31" fillId="37" borderId="32" xfId="0" applyFont="1" applyFill="1" applyBorder="1" applyAlignment="1">
      <alignment horizontal="center" vertical="center" textRotation="90"/>
    </xf>
    <xf numFmtId="0" fontId="31" fillId="45" borderId="32" xfId="0" applyFont="1" applyFill="1" applyBorder="1" applyAlignment="1">
      <alignment horizontal="center" vertical="center" textRotation="90"/>
    </xf>
    <xf numFmtId="0" fontId="31" fillId="50" borderId="32" xfId="0" applyFont="1" applyFill="1" applyBorder="1" applyAlignment="1">
      <alignment horizontal="center" vertical="center" textRotation="90"/>
    </xf>
    <xf numFmtId="0" fontId="31" fillId="47" borderId="32" xfId="0" applyFont="1" applyFill="1" applyBorder="1" applyAlignment="1">
      <alignment horizontal="center" vertical="center" textRotation="90"/>
    </xf>
    <xf numFmtId="0" fontId="31" fillId="46" borderId="32" xfId="0" applyFont="1" applyFill="1" applyBorder="1" applyAlignment="1">
      <alignment horizontal="center" vertical="center" textRotation="90"/>
    </xf>
    <xf numFmtId="0" fontId="31" fillId="46" borderId="35" xfId="0" applyFont="1" applyFill="1" applyBorder="1" applyAlignment="1">
      <alignment horizontal="center" vertical="center" textRotation="90"/>
    </xf>
    <xf numFmtId="0" fontId="31" fillId="40" borderId="42" xfId="0" applyFont="1" applyFill="1" applyBorder="1" applyAlignment="1">
      <alignment horizontal="center" vertical="center"/>
    </xf>
    <xf numFmtId="0" fontId="32" fillId="41" borderId="16" xfId="0" applyFont="1" applyFill="1" applyBorder="1" applyAlignment="1">
      <alignment horizontal="center" vertical="center" textRotation="90"/>
    </xf>
    <xf numFmtId="0" fontId="33" fillId="42" borderId="50" xfId="0" applyFont="1" applyFill="1" applyBorder="1" applyAlignment="1">
      <alignment horizontal="center" textRotation="90" wrapText="1"/>
    </xf>
    <xf numFmtId="0" fontId="33" fillId="42" borderId="29" xfId="0" applyFont="1" applyFill="1" applyBorder="1" applyAlignment="1">
      <alignment horizontal="center" textRotation="90" wrapText="1"/>
    </xf>
    <xf numFmtId="0" fontId="33" fillId="50" borderId="29" xfId="0" applyFont="1" applyFill="1" applyBorder="1" applyAlignment="1">
      <alignment horizontal="center" textRotation="90" wrapText="1"/>
    </xf>
    <xf numFmtId="0" fontId="34" fillId="43" borderId="29" xfId="0" applyFont="1" applyFill="1" applyBorder="1" applyAlignment="1">
      <alignment horizontal="center" textRotation="90" wrapText="1"/>
    </xf>
    <xf numFmtId="0" fontId="33" fillId="49" borderId="29" xfId="0" applyFont="1" applyFill="1" applyBorder="1" applyAlignment="1">
      <alignment horizontal="center" textRotation="90" wrapText="1"/>
    </xf>
    <xf numFmtId="0" fontId="33" fillId="51" borderId="29" xfId="0" applyFont="1" applyFill="1" applyBorder="1" applyAlignment="1">
      <alignment horizontal="center" textRotation="90" wrapText="1"/>
    </xf>
    <xf numFmtId="0" fontId="34" fillId="41" borderId="29" xfId="0" applyFont="1" applyFill="1" applyBorder="1" applyAlignment="1">
      <alignment horizontal="center" textRotation="90" wrapText="1"/>
    </xf>
    <xf numFmtId="0" fontId="33" fillId="52" borderId="29" xfId="0" applyFont="1" applyFill="1" applyBorder="1" applyAlignment="1">
      <alignment horizontal="center" textRotation="90" wrapText="1"/>
    </xf>
    <xf numFmtId="0" fontId="33" fillId="48" borderId="29" xfId="0" applyFont="1" applyFill="1" applyBorder="1" applyAlignment="1">
      <alignment horizontal="center" textRotation="90" wrapText="1"/>
    </xf>
    <xf numFmtId="0" fontId="33" fillId="38" borderId="29" xfId="0" applyFont="1" applyFill="1" applyBorder="1" applyAlignment="1">
      <alignment horizontal="center" textRotation="90" wrapText="1"/>
    </xf>
    <xf numFmtId="0" fontId="33" fillId="53" borderId="29" xfId="0" applyFont="1" applyFill="1" applyBorder="1" applyAlignment="1">
      <alignment horizontal="center" textRotation="90" wrapText="1"/>
    </xf>
    <xf numFmtId="0" fontId="33" fillId="44" borderId="29" xfId="0" applyFont="1" applyFill="1" applyBorder="1" applyAlignment="1">
      <alignment horizontal="center" textRotation="90" wrapText="1"/>
    </xf>
    <xf numFmtId="0" fontId="33" fillId="40" borderId="34" xfId="0" applyFont="1" applyFill="1" applyBorder="1" applyAlignment="1">
      <alignment horizontal="center" textRotation="90" wrapText="1"/>
    </xf>
    <xf numFmtId="0" fontId="33" fillId="37" borderId="28" xfId="0" applyFont="1" applyFill="1" applyBorder="1" applyAlignment="1">
      <alignment horizontal="center" textRotation="90" wrapText="1"/>
    </xf>
    <xf numFmtId="0" fontId="33" fillId="37" borderId="29" xfId="0" applyFont="1" applyFill="1" applyBorder="1" applyAlignment="1">
      <alignment horizontal="center" textRotation="90" wrapText="1"/>
    </xf>
    <xf numFmtId="0" fontId="33" fillId="45" borderId="29" xfId="0" applyFont="1" applyFill="1" applyBorder="1" applyAlignment="1">
      <alignment horizontal="center" textRotation="90" wrapText="1"/>
    </xf>
    <xf numFmtId="0" fontId="33" fillId="47" borderId="29" xfId="0" applyFont="1" applyFill="1" applyBorder="1" applyAlignment="1">
      <alignment horizontal="center" textRotation="90" wrapText="1"/>
    </xf>
    <xf numFmtId="0" fontId="33" fillId="46" borderId="29" xfId="0" applyFont="1" applyFill="1" applyBorder="1" applyAlignment="1">
      <alignment horizontal="center" textRotation="90" wrapText="1"/>
    </xf>
    <xf numFmtId="0" fontId="33" fillId="46" borderId="34" xfId="0" applyFont="1" applyFill="1" applyBorder="1" applyAlignment="1">
      <alignment horizontal="center" textRotation="90" wrapText="1"/>
    </xf>
    <xf numFmtId="0" fontId="27" fillId="51" borderId="14" xfId="0" applyFont="1" applyFill="1" applyBorder="1" applyAlignment="1">
      <alignment horizontal="right"/>
    </xf>
    <xf numFmtId="0" fontId="32" fillId="41" borderId="39" xfId="0" applyFont="1" applyFill="1" applyBorder="1" applyAlignment="1">
      <alignment horizontal="center" vertical="center" textRotation="90"/>
    </xf>
    <xf numFmtId="0" fontId="25" fillId="33" borderId="0" xfId="0" applyFont="1" applyFill="1"/>
    <xf numFmtId="0" fontId="16" fillId="40" borderId="0" xfId="0" applyFont="1" applyFill="1" applyAlignment="1">
      <alignment horizontal="right"/>
    </xf>
    <xf numFmtId="0" fontId="39" fillId="40" borderId="0" xfId="0" applyFont="1" applyFill="1" applyAlignment="1">
      <alignment horizontal="center"/>
    </xf>
    <xf numFmtId="0" fontId="38" fillId="40" borderId="0" xfId="0" applyFont="1" applyFill="1" applyAlignment="1">
      <alignment horizontal="center"/>
    </xf>
    <xf numFmtId="0" fontId="19" fillId="40" borderId="0" xfId="0" applyFont="1" applyFill="1"/>
    <xf numFmtId="0" fontId="40" fillId="40" borderId="0" xfId="0" applyFont="1" applyFill="1" applyAlignment="1">
      <alignment horizontal="center"/>
    </xf>
    <xf numFmtId="0" fontId="0" fillId="54" borderId="61" xfId="0" applyFill="1" applyBorder="1" applyAlignment="1">
      <alignment horizontal="center"/>
    </xf>
    <xf numFmtId="0" fontId="0" fillId="54" borderId="41" xfId="0" applyFill="1" applyBorder="1" applyAlignment="1">
      <alignment horizontal="center"/>
    </xf>
    <xf numFmtId="0" fontId="0" fillId="54" borderId="62" xfId="0" applyFill="1" applyBorder="1" applyAlignment="1">
      <alignment horizontal="center"/>
    </xf>
    <xf numFmtId="0" fontId="0" fillId="54" borderId="25" xfId="0" applyFill="1" applyBorder="1" applyAlignment="1">
      <alignment horizontal="center"/>
    </xf>
    <xf numFmtId="0" fontId="0" fillId="54" borderId="26" xfId="0" applyFill="1" applyBorder="1" applyAlignment="1">
      <alignment horizontal="center"/>
    </xf>
    <xf numFmtId="0" fontId="0" fillId="54" borderId="27" xfId="0" applyFill="1" applyBorder="1" applyAlignment="1">
      <alignment horizontal="center"/>
    </xf>
    <xf numFmtId="0" fontId="0" fillId="54" borderId="23" xfId="0" applyFill="1" applyBorder="1" applyAlignment="1">
      <alignment horizontal="center"/>
    </xf>
    <xf numFmtId="0" fontId="0" fillId="54" borderId="0" xfId="0" applyFill="1" applyAlignment="1">
      <alignment horizontal="center"/>
    </xf>
    <xf numFmtId="0" fontId="0" fillId="54" borderId="24" xfId="0" applyFill="1" applyBorder="1" applyAlignment="1">
      <alignment horizontal="center"/>
    </xf>
    <xf numFmtId="0" fontId="0" fillId="54" borderId="58" xfId="0" applyFill="1" applyBorder="1" applyAlignment="1">
      <alignment horizontal="center"/>
    </xf>
    <xf numFmtId="0" fontId="0" fillId="54" borderId="44" xfId="0" applyFill="1" applyBorder="1" applyAlignment="1">
      <alignment horizontal="center"/>
    </xf>
    <xf numFmtId="0" fontId="0" fillId="54" borderId="63" xfId="0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5" xfId="0" applyBorder="1" applyAlignment="1">
      <alignment horizontal="center"/>
    </xf>
    <xf numFmtId="0" fontId="17" fillId="54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0" fillId="40" borderId="10" xfId="0" applyFill="1" applyBorder="1"/>
    <xf numFmtId="0" fontId="41" fillId="40" borderId="0" xfId="0" applyFont="1" applyFill="1"/>
    <xf numFmtId="0" fontId="0" fillId="40" borderId="0" xfId="0" applyFill="1" applyAlignment="1">
      <alignment horizontal="center" vertical="center"/>
    </xf>
    <xf numFmtId="0" fontId="16" fillId="55" borderId="10" xfId="0" applyFont="1" applyFill="1" applyBorder="1"/>
    <xf numFmtId="0" fontId="16" fillId="55" borderId="10" xfId="0" applyFont="1" applyFill="1" applyBorder="1" applyAlignment="1">
      <alignment horizontal="center"/>
    </xf>
    <xf numFmtId="0" fontId="16" fillId="55" borderId="10" xfId="0" applyFont="1" applyFill="1" applyBorder="1" applyAlignment="1">
      <alignment horizontal="center" vertical="center"/>
    </xf>
    <xf numFmtId="0" fontId="0" fillId="57" borderId="0" xfId="0" applyFill="1"/>
    <xf numFmtId="0" fontId="16" fillId="56" borderId="10" xfId="0" applyFont="1" applyFill="1" applyBorder="1"/>
    <xf numFmtId="0" fontId="16" fillId="56" borderId="10" xfId="0" applyFont="1" applyFill="1" applyBorder="1" applyAlignment="1">
      <alignment horizontal="center" vertical="center"/>
    </xf>
    <xf numFmtId="164" fontId="0" fillId="40" borderId="10" xfId="0" applyNumberFormat="1" applyFill="1" applyBorder="1" applyAlignment="1">
      <alignment horizontal="center" vertical="center"/>
    </xf>
    <xf numFmtId="10" fontId="0" fillId="40" borderId="10" xfId="0" applyNumberFormat="1" applyFill="1" applyBorder="1" applyAlignment="1">
      <alignment horizontal="center" vertical="center"/>
    </xf>
    <xf numFmtId="0" fontId="26" fillId="40" borderId="0" xfId="0" applyFont="1" applyFill="1" applyAlignment="1">
      <alignment horizontal="center" vertical="center"/>
    </xf>
    <xf numFmtId="0" fontId="0" fillId="57" borderId="0" xfId="0" applyFill="1" applyAlignment="1">
      <alignment horizontal="center"/>
    </xf>
    <xf numFmtId="0" fontId="0" fillId="57" borderId="0" xfId="0" applyFill="1" applyAlignment="1">
      <alignment horizontal="center" vertical="center"/>
    </xf>
    <xf numFmtId="10" fontId="24" fillId="34" borderId="47" xfId="0" applyNumberFormat="1" applyFont="1" applyFill="1" applyBorder="1" applyAlignment="1">
      <alignment horizontal="center"/>
    </xf>
    <xf numFmtId="0" fontId="24" fillId="33" borderId="15" xfId="0" applyFont="1" applyFill="1" applyBorder="1" applyAlignment="1">
      <alignment horizontal="center"/>
    </xf>
    <xf numFmtId="10" fontId="20" fillId="40" borderId="13" xfId="0" applyNumberFormat="1" applyFont="1" applyFill="1" applyBorder="1" applyAlignment="1">
      <alignment horizontal="center"/>
    </xf>
    <xf numFmtId="0" fontId="42" fillId="40" borderId="10" xfId="0" applyFont="1" applyFill="1" applyBorder="1"/>
    <xf numFmtId="0" fontId="42" fillId="40" borderId="10" xfId="0" applyFont="1" applyFill="1" applyBorder="1" applyAlignment="1">
      <alignment horizontal="center"/>
    </xf>
    <xf numFmtId="0" fontId="42" fillId="40" borderId="10" xfId="0" applyFont="1" applyFill="1" applyBorder="1" applyAlignment="1">
      <alignment horizontal="center" vertical="center"/>
    </xf>
    <xf numFmtId="0" fontId="43" fillId="55" borderId="10" xfId="0" applyFont="1" applyFill="1" applyBorder="1"/>
    <xf numFmtId="0" fontId="43" fillId="56" borderId="10" xfId="0" applyFont="1" applyFill="1" applyBorder="1"/>
    <xf numFmtId="0" fontId="0" fillId="0" borderId="10" xfId="0" applyBorder="1"/>
    <xf numFmtId="0" fontId="0" fillId="40" borderId="14" xfId="0" applyFill="1" applyBorder="1" applyAlignment="1">
      <alignment horizontal="center"/>
    </xf>
    <xf numFmtId="0" fontId="25" fillId="58" borderId="14" xfId="0" applyFont="1" applyFill="1" applyBorder="1"/>
    <xf numFmtId="0" fontId="25" fillId="58" borderId="10" xfId="0" applyFont="1" applyFill="1" applyBorder="1"/>
    <xf numFmtId="0" fontId="0" fillId="40" borderId="33" xfId="0" applyFill="1" applyBorder="1" applyAlignment="1">
      <alignment horizontal="center"/>
    </xf>
    <xf numFmtId="0" fontId="18" fillId="40" borderId="33" xfId="0" applyFont="1" applyFill="1" applyBorder="1" applyAlignment="1">
      <alignment horizontal="center"/>
    </xf>
    <xf numFmtId="0" fontId="0" fillId="58" borderId="0" xfId="0" applyFill="1" applyAlignment="1">
      <alignment horizontal="center"/>
    </xf>
    <xf numFmtId="0" fontId="25" fillId="58" borderId="0" xfId="0" applyFont="1" applyFill="1"/>
    <xf numFmtId="0" fontId="18" fillId="0" borderId="10" xfId="0" applyFont="1" applyBorder="1" applyAlignment="1">
      <alignment horizontal="center"/>
    </xf>
    <xf numFmtId="0" fontId="0" fillId="40" borderId="10" xfId="0" applyFill="1" applyBorder="1" applyAlignment="1">
      <alignment horizontal="center"/>
    </xf>
    <xf numFmtId="0" fontId="18" fillId="39" borderId="10" xfId="0" applyFont="1" applyFill="1" applyBorder="1" applyAlignment="1">
      <alignment horizontal="center"/>
    </xf>
    <xf numFmtId="0" fontId="18" fillId="40" borderId="10" xfId="0" applyFont="1" applyFill="1" applyBorder="1" applyAlignment="1">
      <alignment horizontal="center"/>
    </xf>
    <xf numFmtId="0" fontId="0" fillId="39" borderId="46" xfId="0" applyFill="1" applyBorder="1" applyAlignment="1">
      <alignment horizontal="center"/>
    </xf>
    <xf numFmtId="0" fontId="0" fillId="39" borderId="33" xfId="0" applyFill="1" applyBorder="1" applyAlignment="1">
      <alignment horizontal="center"/>
    </xf>
    <xf numFmtId="0" fontId="0" fillId="39" borderId="23" xfId="0" applyFill="1" applyBorder="1" applyAlignment="1">
      <alignment horizontal="center"/>
    </xf>
    <xf numFmtId="0" fontId="0" fillId="39" borderId="0" xfId="0" applyFill="1" applyAlignment="1">
      <alignment horizontal="center"/>
    </xf>
    <xf numFmtId="0" fontId="0" fillId="39" borderId="24" xfId="0" applyFill="1" applyBorder="1" applyAlignment="1">
      <alignment horizontal="center"/>
    </xf>
    <xf numFmtId="0" fontId="25" fillId="59" borderId="10" xfId="0" applyFont="1" applyFill="1" applyBorder="1"/>
    <xf numFmtId="0" fontId="0" fillId="59" borderId="0" xfId="0" applyFill="1" applyAlignment="1">
      <alignment horizontal="center"/>
    </xf>
    <xf numFmtId="0" fontId="0" fillId="58" borderId="0" xfId="0" applyFill="1" applyAlignment="1">
      <alignment horizontal="left"/>
    </xf>
    <xf numFmtId="10" fontId="44" fillId="40" borderId="13" xfId="0" applyNumberFormat="1" applyFont="1" applyFill="1" applyBorder="1" applyAlignment="1">
      <alignment horizontal="center"/>
    </xf>
    <xf numFmtId="2" fontId="0" fillId="0" borderId="0" xfId="0" applyNumberFormat="1"/>
    <xf numFmtId="0" fontId="18" fillId="54" borderId="61" xfId="0" applyFont="1" applyFill="1" applyBorder="1" applyAlignment="1">
      <alignment horizontal="center"/>
    </xf>
    <xf numFmtId="0" fontId="18" fillId="54" borderId="41" xfId="0" applyFont="1" applyFill="1" applyBorder="1" applyAlignment="1">
      <alignment horizontal="center"/>
    </xf>
    <xf numFmtId="0" fontId="18" fillId="54" borderId="62" xfId="0" applyFont="1" applyFill="1" applyBorder="1" applyAlignment="1">
      <alignment horizontal="center"/>
    </xf>
    <xf numFmtId="0" fontId="18" fillId="0" borderId="46" xfId="0" applyFont="1" applyBorder="1" applyAlignment="1">
      <alignment horizontal="center"/>
    </xf>
    <xf numFmtId="0" fontId="18" fillId="0" borderId="3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54" borderId="23" xfId="0" applyFont="1" applyFill="1" applyBorder="1" applyAlignment="1">
      <alignment horizontal="center"/>
    </xf>
    <xf numFmtId="0" fontId="18" fillId="54" borderId="0" xfId="0" applyFont="1" applyFill="1" applyAlignment="1">
      <alignment horizontal="center"/>
    </xf>
    <xf numFmtId="0" fontId="18" fillId="54" borderId="24" xfId="0" applyFont="1" applyFill="1" applyBorder="1" applyAlignment="1">
      <alignment horizontal="center"/>
    </xf>
    <xf numFmtId="0" fontId="18" fillId="39" borderId="14" xfId="0" applyFont="1" applyFill="1" applyBorder="1" applyAlignment="1">
      <alignment horizontal="center"/>
    </xf>
    <xf numFmtId="0" fontId="18" fillId="54" borderId="58" xfId="0" applyFont="1" applyFill="1" applyBorder="1" applyAlignment="1">
      <alignment horizontal="center"/>
    </xf>
    <xf numFmtId="0" fontId="18" fillId="54" borderId="44" xfId="0" applyFont="1" applyFill="1" applyBorder="1" applyAlignment="1">
      <alignment horizontal="center"/>
    </xf>
    <xf numFmtId="0" fontId="18" fillId="54" borderId="63" xfId="0" applyFont="1" applyFill="1" applyBorder="1" applyAlignment="1">
      <alignment horizontal="center"/>
    </xf>
    <xf numFmtId="0" fontId="0" fillId="33" borderId="14" xfId="0" applyFont="1" applyFill="1" applyBorder="1" applyAlignment="1">
      <alignment horizontal="center"/>
    </xf>
    <xf numFmtId="0" fontId="0" fillId="33" borderId="10" xfId="0" applyFont="1" applyFill="1" applyBorder="1" applyAlignment="1">
      <alignment horizontal="center"/>
    </xf>
    <xf numFmtId="0" fontId="0" fillId="33" borderId="15" xfId="0" applyFont="1" applyFill="1" applyBorder="1" applyAlignment="1">
      <alignment horizontal="center"/>
    </xf>
    <xf numFmtId="0" fontId="0" fillId="54" borderId="61" xfId="0" applyFont="1" applyFill="1" applyBorder="1" applyAlignment="1">
      <alignment horizontal="center"/>
    </xf>
    <xf numFmtId="0" fontId="0" fillId="54" borderId="41" xfId="0" applyFont="1" applyFill="1" applyBorder="1" applyAlignment="1">
      <alignment horizontal="center"/>
    </xf>
    <xf numFmtId="0" fontId="0" fillId="54" borderId="62" xfId="0" applyFont="1" applyFill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40" borderId="10" xfId="0" applyFont="1" applyFill="1" applyBorder="1" applyAlignment="1">
      <alignment horizontal="center"/>
    </xf>
    <xf numFmtId="0" fontId="0" fillId="54" borderId="23" xfId="0" applyFont="1" applyFill="1" applyBorder="1" applyAlignment="1">
      <alignment horizontal="center"/>
    </xf>
    <xf numFmtId="0" fontId="0" fillId="54" borderId="0" xfId="0" applyFont="1" applyFill="1" applyAlignment="1">
      <alignment horizontal="center"/>
    </xf>
    <xf numFmtId="0" fontId="0" fillId="54" borderId="24" xfId="0" applyFont="1" applyFill="1" applyBorder="1" applyAlignment="1">
      <alignment horizontal="center"/>
    </xf>
    <xf numFmtId="0" fontId="0" fillId="39" borderId="10" xfId="0" applyFont="1" applyFill="1" applyBorder="1" applyAlignment="1">
      <alignment horizontal="center"/>
    </xf>
    <xf numFmtId="0" fontId="0" fillId="39" borderId="14" xfId="0" applyFont="1" applyFill="1" applyBorder="1" applyAlignment="1">
      <alignment horizontal="center"/>
    </xf>
    <xf numFmtId="0" fontId="0" fillId="54" borderId="25" xfId="0" applyFont="1" applyFill="1" applyBorder="1" applyAlignment="1">
      <alignment horizontal="center"/>
    </xf>
    <xf numFmtId="0" fontId="0" fillId="54" borderId="26" xfId="0" applyFont="1" applyFill="1" applyBorder="1" applyAlignment="1">
      <alignment horizontal="center"/>
    </xf>
    <xf numFmtId="0" fontId="0" fillId="54" borderId="27" xfId="0" applyFont="1" applyFill="1" applyBorder="1" applyAlignment="1">
      <alignment horizont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37" fillId="33" borderId="60" xfId="0" applyFont="1" applyFill="1" applyBorder="1" applyAlignment="1">
      <alignment horizontal="center"/>
    </xf>
    <xf numFmtId="0" fontId="37" fillId="33" borderId="59" xfId="0" applyFont="1" applyFill="1" applyBorder="1" applyAlignment="1">
      <alignment horizontal="center"/>
    </xf>
    <xf numFmtId="0" fontId="37" fillId="33" borderId="57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1" xfId="0" applyBorder="1"/>
    <xf numFmtId="0" fontId="0" fillId="0" borderId="22" xfId="0" applyBorder="1"/>
    <xf numFmtId="0" fontId="27" fillId="40" borderId="59" xfId="0" applyFont="1" applyFill="1" applyBorder="1" applyAlignment="1">
      <alignment horizontal="center" vertical="center"/>
    </xf>
    <xf numFmtId="0" fontId="0" fillId="0" borderId="57" xfId="0" applyBorder="1" applyAlignment="1">
      <alignment horizontal="center"/>
    </xf>
    <xf numFmtId="0" fontId="27" fillId="40" borderId="60" xfId="0" applyFont="1" applyFill="1" applyBorder="1" applyAlignment="1">
      <alignment horizontal="center" vertical="center"/>
    </xf>
    <xf numFmtId="0" fontId="25" fillId="0" borderId="10" xfId="0" applyFont="1" applyFill="1" applyBorder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0">
    <dxf>
      <font>
        <color theme="0"/>
      </font>
      <fill>
        <patternFill>
          <fgColor theme="0"/>
          <bgColor theme="0"/>
        </patternFill>
      </fill>
    </dxf>
    <dxf>
      <fill>
        <patternFill>
          <fgColor theme="1"/>
          <bgColor theme="1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1"/>
          <bgColor theme="1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</dxfs>
  <tableStyles count="0" defaultTableStyle="TableStyleMedium2" defaultPivotStyle="PivotStyleLight16"/>
  <colors>
    <mruColors>
      <color rgb="FFE6EBF6"/>
      <color rgb="FFFF00FF"/>
      <color rgb="FFFF99FF"/>
      <color rgb="FFFF9966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816-4A37-8E93-EE5E79F22BE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shade val="95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816-4A37-8E93-EE5E79F22BE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816-4A37-8E93-EE5E79F22BE0}"/>
              </c:ext>
            </c:extLst>
          </c:dPt>
          <c:cat>
            <c:strRef>
              <c:f>Retours_CQP!$B$24:$B$26</c:f>
              <c:strCache>
                <c:ptCount val="3"/>
                <c:pt idx="0">
                  <c:v>CS - erreur</c:v>
                </c:pt>
                <c:pt idx="1">
                  <c:v>CS - ne sait pas</c:v>
                </c:pt>
                <c:pt idx="2">
                  <c:v>CS - valide</c:v>
                </c:pt>
              </c:strCache>
            </c:strRef>
          </c:cat>
          <c:val>
            <c:numRef>
              <c:f>Retours_CQP!$C$24:$C$26</c:f>
              <c:numCache>
                <c:formatCode>General</c:formatCode>
                <c:ptCount val="3"/>
                <c:pt idx="0">
                  <c:v>550</c:v>
                </c:pt>
                <c:pt idx="1">
                  <c:v>159</c:v>
                </c:pt>
                <c:pt idx="2">
                  <c:v>3259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816-4A37-8E93-EE5E79F22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29-4D41-BAFE-9B4E24855C3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shade val="95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29-4D41-BAFE-9B4E24855C3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29-4D41-BAFE-9B4E24855C37}"/>
              </c:ext>
            </c:extLst>
          </c:dPt>
          <c:cat>
            <c:strRef>
              <c:f>Retours_CQP!$B$29:$B$31</c:f>
              <c:strCache>
                <c:ptCount val="3"/>
                <c:pt idx="0">
                  <c:v>US - erreur</c:v>
                </c:pt>
                <c:pt idx="1">
                  <c:v>US - ne sait pas</c:v>
                </c:pt>
                <c:pt idx="2">
                  <c:v>US - valide</c:v>
                </c:pt>
              </c:strCache>
            </c:strRef>
          </c:cat>
          <c:val>
            <c:numRef>
              <c:f>Retours_CQP!$C$29:$C$31</c:f>
              <c:numCache>
                <c:formatCode>General</c:formatCode>
                <c:ptCount val="3"/>
                <c:pt idx="0">
                  <c:v>398</c:v>
                </c:pt>
                <c:pt idx="1">
                  <c:v>106</c:v>
                </c:pt>
                <c:pt idx="2">
                  <c:v>2296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F29-4D41-BAFE-9B4E24855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B8-41A3-A3C3-7539F40FCF5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B8-41A3-A3C3-7539F40FCF5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B8-41A3-A3C3-7539F40FCF54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B8-41A3-A3C3-7539F40FCF54}"/>
              </c:ext>
            </c:extLst>
          </c:dPt>
          <c:dPt>
            <c:idx val="4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EB8-41A3-A3C3-7539F40FCF54}"/>
              </c:ext>
            </c:extLst>
          </c:dPt>
          <c:dPt>
            <c:idx val="5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EB8-41A3-A3C3-7539F40FCF54}"/>
              </c:ext>
            </c:extLst>
          </c:dPt>
          <c:dPt>
            <c:idx val="6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EB8-41A3-A3C3-7539F40FCF54}"/>
              </c:ext>
            </c:extLst>
          </c:dPt>
          <c:dPt>
            <c:idx val="7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9EB8-41A3-A3C3-7539F40FCF54}"/>
              </c:ext>
            </c:extLst>
          </c:dPt>
          <c:cat>
            <c:strRef>
              <c:f>Retours_CQP!$B$6:$B$13</c:f>
              <c:strCache>
                <c:ptCount val="8"/>
                <c:pt idx="0">
                  <c:v>Erreur thématique</c:v>
                </c:pt>
                <c:pt idx="1">
                  <c:v>Erreur géométrique</c:v>
                </c:pt>
                <c:pt idx="2">
                  <c:v>Les 2 types d'erreur</c:v>
                </c:pt>
                <c:pt idx="3">
                  <c:v>Doute thématique</c:v>
                </c:pt>
                <c:pt idx="4">
                  <c:v>Doute géométrique</c:v>
                </c:pt>
                <c:pt idx="5">
                  <c:v>Les 2 types de doute</c:v>
                </c:pt>
                <c:pt idx="6">
                  <c:v>Valide avec commentaire</c:v>
                </c:pt>
                <c:pt idx="7">
                  <c:v>Valide sans commentaire</c:v>
                </c:pt>
              </c:strCache>
            </c:strRef>
          </c:cat>
          <c:val>
            <c:numRef>
              <c:f>Retours_CQP!$C$6:$C$13</c:f>
              <c:numCache>
                <c:formatCode>General</c:formatCode>
                <c:ptCount val="8"/>
                <c:pt idx="0">
                  <c:v>705</c:v>
                </c:pt>
                <c:pt idx="1">
                  <c:v>218</c:v>
                </c:pt>
                <c:pt idx="2">
                  <c:v>25</c:v>
                </c:pt>
                <c:pt idx="3">
                  <c:v>217</c:v>
                </c:pt>
                <c:pt idx="4">
                  <c:v>40</c:v>
                </c:pt>
                <c:pt idx="5">
                  <c:v>2</c:v>
                </c:pt>
                <c:pt idx="6">
                  <c:v>149</c:v>
                </c:pt>
                <c:pt idx="7">
                  <c:v>5412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B8-41A3-A3C3-7539F40FC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1"/>
          <c:order val="1"/>
          <c:tx>
            <c:strRef>
              <c:f>Retours_CQP!$O$4</c:f>
              <c:strCache>
                <c:ptCount val="1"/>
                <c:pt idx="0">
                  <c:v>Validé CQE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Retours_CQP!$M$5:$M$11</c:f>
              <c:strCache>
                <c:ptCount val="7"/>
                <c:pt idx="0">
                  <c:v>Erreur thématique</c:v>
                </c:pt>
                <c:pt idx="1">
                  <c:v>Erreur géométrique</c:v>
                </c:pt>
                <c:pt idx="2">
                  <c:v>Les 2 types d'erreur</c:v>
                </c:pt>
                <c:pt idx="3">
                  <c:v>Doute thématique</c:v>
                </c:pt>
                <c:pt idx="4">
                  <c:v>Doute géométrique</c:v>
                </c:pt>
                <c:pt idx="5">
                  <c:v>Les 2 types de doute</c:v>
                </c:pt>
                <c:pt idx="6">
                  <c:v>Valide (avec comm.)</c:v>
                </c:pt>
              </c:strCache>
            </c:strRef>
          </c:cat>
          <c:val>
            <c:numRef>
              <c:f>Retours_CQP!$O$5:$O$11</c:f>
              <c:numCache>
                <c:formatCode>General</c:formatCode>
                <c:ptCount val="7"/>
                <c:pt idx="0">
                  <c:v>400</c:v>
                </c:pt>
                <c:pt idx="1">
                  <c:v>145</c:v>
                </c:pt>
                <c:pt idx="2">
                  <c:v>20</c:v>
                </c:pt>
                <c:pt idx="3">
                  <c:v>58</c:v>
                </c:pt>
                <c:pt idx="4">
                  <c:v>29</c:v>
                </c:pt>
                <c:pt idx="5">
                  <c:v>0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3A-47DB-8663-30E8ACE6A5C0}"/>
            </c:ext>
          </c:extLst>
        </c:ser>
        <c:ser>
          <c:idx val="2"/>
          <c:order val="2"/>
          <c:tx>
            <c:strRef>
              <c:f>Retours_CQP!$P$4</c:f>
              <c:strCache>
                <c:ptCount val="1"/>
                <c:pt idx="0">
                  <c:v>Discutable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Retours_CQP!$M$5:$M$11</c:f>
              <c:strCache>
                <c:ptCount val="7"/>
                <c:pt idx="0">
                  <c:v>Erreur thématique</c:v>
                </c:pt>
                <c:pt idx="1">
                  <c:v>Erreur géométrique</c:v>
                </c:pt>
                <c:pt idx="2">
                  <c:v>Les 2 types d'erreur</c:v>
                </c:pt>
                <c:pt idx="3">
                  <c:v>Doute thématique</c:v>
                </c:pt>
                <c:pt idx="4">
                  <c:v>Doute géométrique</c:v>
                </c:pt>
                <c:pt idx="5">
                  <c:v>Les 2 types de doute</c:v>
                </c:pt>
                <c:pt idx="6">
                  <c:v>Valide (avec comm.)</c:v>
                </c:pt>
              </c:strCache>
            </c:strRef>
          </c:cat>
          <c:val>
            <c:numRef>
              <c:f>Retours_CQP!$P$5:$P$11</c:f>
              <c:numCache>
                <c:formatCode>General</c:formatCode>
                <c:ptCount val="7"/>
                <c:pt idx="0">
                  <c:v>18</c:v>
                </c:pt>
                <c:pt idx="1">
                  <c:v>4</c:v>
                </c:pt>
                <c:pt idx="2">
                  <c:v>0</c:v>
                </c:pt>
                <c:pt idx="3">
                  <c:v>9</c:v>
                </c:pt>
                <c:pt idx="4">
                  <c:v>3</c:v>
                </c:pt>
                <c:pt idx="5">
                  <c:v>0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3A-47DB-8663-30E8ACE6A5C0}"/>
            </c:ext>
          </c:extLst>
        </c:ser>
        <c:ser>
          <c:idx val="3"/>
          <c:order val="3"/>
          <c:tx>
            <c:strRef>
              <c:f>Retours_CQP!$Q$4</c:f>
              <c:strCache>
                <c:ptCount val="1"/>
                <c:pt idx="0">
                  <c:v>Invalidé CQE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Retours_CQP!$M$5:$M$11</c:f>
              <c:strCache>
                <c:ptCount val="7"/>
                <c:pt idx="0">
                  <c:v>Erreur thématique</c:v>
                </c:pt>
                <c:pt idx="1">
                  <c:v>Erreur géométrique</c:v>
                </c:pt>
                <c:pt idx="2">
                  <c:v>Les 2 types d'erreur</c:v>
                </c:pt>
                <c:pt idx="3">
                  <c:v>Doute thématique</c:v>
                </c:pt>
                <c:pt idx="4">
                  <c:v>Doute géométrique</c:v>
                </c:pt>
                <c:pt idx="5">
                  <c:v>Les 2 types de doute</c:v>
                </c:pt>
                <c:pt idx="6">
                  <c:v>Valide (avec comm.)</c:v>
                </c:pt>
              </c:strCache>
            </c:strRef>
          </c:cat>
          <c:val>
            <c:numRef>
              <c:f>Retours_CQP!$Q$5:$Q$11</c:f>
              <c:numCache>
                <c:formatCode>General</c:formatCode>
                <c:ptCount val="7"/>
                <c:pt idx="0">
                  <c:v>287</c:v>
                </c:pt>
                <c:pt idx="1">
                  <c:v>69</c:v>
                </c:pt>
                <c:pt idx="2">
                  <c:v>5</c:v>
                </c:pt>
                <c:pt idx="3">
                  <c:v>150</c:v>
                </c:pt>
                <c:pt idx="4">
                  <c:v>8</c:v>
                </c:pt>
                <c:pt idx="5">
                  <c:v>2</c:v>
                </c:pt>
                <c:pt idx="6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B3A-47DB-8663-30E8ACE6A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442000"/>
        <c:axId val="158442560"/>
        <c:extLst xmlns:c16r2="http://schemas.microsoft.com/office/drawing/2015/06/chart"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Retours_CQP!$N$4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Retours_CQP!$M$5:$M$11</c15:sqref>
                        </c15:formulaRef>
                      </c:ext>
                    </c:extLst>
                    <c:strCache>
                      <c:ptCount val="7"/>
                      <c:pt idx="0">
                        <c:v>Erreur thématique</c:v>
                      </c:pt>
                      <c:pt idx="1">
                        <c:v>Erreur géométrique</c:v>
                      </c:pt>
                      <c:pt idx="2">
                        <c:v>Les 2 types d'erreur</c:v>
                      </c:pt>
                      <c:pt idx="3">
                        <c:v>Doute thématique</c:v>
                      </c:pt>
                      <c:pt idx="4">
                        <c:v>Doute géométrique</c:v>
                      </c:pt>
                      <c:pt idx="5">
                        <c:v>Les 2 types de doute</c:v>
                      </c:pt>
                      <c:pt idx="6">
                        <c:v>Valide (avec comm.)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Retours_CQP!$N$5:$N$11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705</c:v>
                      </c:pt>
                      <c:pt idx="1">
                        <c:v>218</c:v>
                      </c:pt>
                      <c:pt idx="2">
                        <c:v>25</c:v>
                      </c:pt>
                      <c:pt idx="3">
                        <c:v>217</c:v>
                      </c:pt>
                      <c:pt idx="4">
                        <c:v>40</c:v>
                      </c:pt>
                      <c:pt idx="5">
                        <c:v>2</c:v>
                      </c:pt>
                      <c:pt idx="6">
                        <c:v>149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6B3A-47DB-8663-30E8ACE6A5C0}"/>
                  </c:ext>
                </c:extLst>
              </c15:ser>
            </c15:filteredRadarSeries>
          </c:ext>
        </c:extLst>
      </c:radarChart>
      <c:catAx>
        <c:axId val="15844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442560"/>
        <c:crosses val="autoZero"/>
        <c:auto val="1"/>
        <c:lblAlgn val="ctr"/>
        <c:lblOffset val="100"/>
        <c:noMultiLvlLbl val="0"/>
      </c:catAx>
      <c:valAx>
        <c:axId val="15844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442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6099843175417409E-2"/>
          <c:y val="1.3020833333333334E-2"/>
          <c:w val="0.207810057152642"/>
          <c:h val="0.15592478674540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204806</xdr:colOff>
      <xdr:row>36</xdr:row>
      <xdr:rowOff>135352</xdr:rowOff>
    </xdr:from>
    <xdr:to>
      <xdr:col>7</xdr:col>
      <xdr:colOff>90267</xdr:colOff>
      <xdr:row>40</xdr:row>
      <xdr:rowOff>20622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6806" y="7155277"/>
          <a:ext cx="647461" cy="647270"/>
        </a:xfrm>
        <a:prstGeom prst="rect">
          <a:avLst/>
        </a:prstGeom>
      </xdr:spPr>
    </xdr:pic>
    <xdr:clientData/>
  </xdr:twoCellAnchor>
  <xdr:twoCellAnchor editAs="oneCell">
    <xdr:from>
      <xdr:col>1</xdr:col>
      <xdr:colOff>391746</xdr:colOff>
      <xdr:row>36</xdr:row>
      <xdr:rowOff>97252</xdr:rowOff>
    </xdr:from>
    <xdr:to>
      <xdr:col>2</xdr:col>
      <xdr:colOff>253191</xdr:colOff>
      <xdr:row>39</xdr:row>
      <xdr:rowOff>149197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3746" y="7117177"/>
          <a:ext cx="623445" cy="62344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36</xdr:row>
      <xdr:rowOff>117865</xdr:rowOff>
    </xdr:from>
    <xdr:to>
      <xdr:col>1</xdr:col>
      <xdr:colOff>247624</xdr:colOff>
      <xdr:row>39</xdr:row>
      <xdr:rowOff>169810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7137790"/>
          <a:ext cx="800074" cy="623445"/>
        </a:xfrm>
        <a:prstGeom prst="rect">
          <a:avLst/>
        </a:prstGeom>
      </xdr:spPr>
    </xdr:pic>
    <xdr:clientData/>
  </xdr:twoCellAnchor>
  <xdr:twoCellAnchor editAs="oneCell">
    <xdr:from>
      <xdr:col>4</xdr:col>
      <xdr:colOff>41618</xdr:colOff>
      <xdr:row>36</xdr:row>
      <xdr:rowOff>79797</xdr:rowOff>
    </xdr:from>
    <xdr:to>
      <xdr:col>4</xdr:col>
      <xdr:colOff>604129</xdr:colOff>
      <xdr:row>40</xdr:row>
      <xdr:rowOff>45753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89618" y="7099722"/>
          <a:ext cx="562511" cy="727956"/>
        </a:xfrm>
        <a:prstGeom prst="rect">
          <a:avLst/>
        </a:prstGeom>
      </xdr:spPr>
    </xdr:pic>
    <xdr:clientData/>
  </xdr:twoCellAnchor>
  <xdr:twoCellAnchor editAs="oneCell">
    <xdr:from>
      <xdr:col>2</xdr:col>
      <xdr:colOff>385459</xdr:colOff>
      <xdr:row>36</xdr:row>
      <xdr:rowOff>89290</xdr:rowOff>
    </xdr:from>
    <xdr:to>
      <xdr:col>3</xdr:col>
      <xdr:colOff>680749</xdr:colOff>
      <xdr:row>39</xdr:row>
      <xdr:rowOff>186688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9459" y="7109215"/>
          <a:ext cx="1057290" cy="668898"/>
        </a:xfrm>
        <a:prstGeom prst="rect">
          <a:avLst/>
        </a:prstGeom>
      </xdr:spPr>
    </xdr:pic>
    <xdr:clientData/>
  </xdr:twoCellAnchor>
  <xdr:twoCellAnchor editAs="oneCell">
    <xdr:from>
      <xdr:col>7</xdr:col>
      <xdr:colOff>246835</xdr:colOff>
      <xdr:row>35</xdr:row>
      <xdr:rowOff>180975</xdr:rowOff>
    </xdr:from>
    <xdr:to>
      <xdr:col>8</xdr:col>
      <xdr:colOff>639801</xdr:colOff>
      <xdr:row>39</xdr:row>
      <xdr:rowOff>187321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80835" y="7010400"/>
          <a:ext cx="1154966" cy="76834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36</xdr:row>
      <xdr:rowOff>114300</xdr:rowOff>
    </xdr:from>
    <xdr:to>
      <xdr:col>6</xdr:col>
      <xdr:colOff>11441</xdr:colOff>
      <xdr:row>40</xdr:row>
      <xdr:rowOff>112796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00" y="7134225"/>
          <a:ext cx="773441" cy="76049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714374</xdr:colOff>
      <xdr:row>11</xdr:row>
      <xdr:rowOff>165290</xdr:rowOff>
    </xdr:from>
    <xdr:to>
      <xdr:col>15</xdr:col>
      <xdr:colOff>150987</xdr:colOff>
      <xdr:row>31</xdr:row>
      <xdr:rowOff>8924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00374" y="2422715"/>
          <a:ext cx="8580613" cy="3653634"/>
        </a:xfrm>
        <a:prstGeom prst="rect">
          <a:avLst/>
        </a:prstGeom>
      </xdr:spPr>
    </xdr:pic>
    <xdr:clientData/>
  </xdr:twoCellAnchor>
  <xdr:twoCellAnchor>
    <xdr:from>
      <xdr:col>3</xdr:col>
      <xdr:colOff>119062</xdr:colOff>
      <xdr:row>16</xdr:row>
      <xdr:rowOff>80963</xdr:rowOff>
    </xdr:from>
    <xdr:to>
      <xdr:col>4</xdr:col>
      <xdr:colOff>128587</xdr:colOff>
      <xdr:row>18</xdr:row>
      <xdr:rowOff>61913</xdr:rowOff>
    </xdr:to>
    <xdr:sp macro="" textlink="">
      <xdr:nvSpPr>
        <xdr:cNvPr id="11" name="Flèche vers le bas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 rot="7414668">
          <a:off x="2609850" y="3086100"/>
          <a:ext cx="361950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100012</xdr:colOff>
      <xdr:row>27</xdr:row>
      <xdr:rowOff>14289</xdr:rowOff>
    </xdr:from>
    <xdr:to>
      <xdr:col>4</xdr:col>
      <xdr:colOff>109537</xdr:colOff>
      <xdr:row>28</xdr:row>
      <xdr:rowOff>185739</xdr:rowOff>
    </xdr:to>
    <xdr:sp macro="" textlink="">
      <xdr:nvSpPr>
        <xdr:cNvPr id="12" name="Flèche vers le bas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/>
      </xdr:nvSpPr>
      <xdr:spPr>
        <a:xfrm rot="4353207">
          <a:off x="2590800" y="5114926"/>
          <a:ext cx="361950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190499</xdr:colOff>
      <xdr:row>25</xdr:row>
      <xdr:rowOff>123824</xdr:rowOff>
    </xdr:from>
    <xdr:to>
      <xdr:col>3</xdr:col>
      <xdr:colOff>28574</xdr:colOff>
      <xdr:row>31</xdr:row>
      <xdr:rowOff>76199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/>
      </xdr:nvSpPr>
      <xdr:spPr>
        <a:xfrm>
          <a:off x="190499" y="5048249"/>
          <a:ext cx="2124075" cy="10953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200" b="1"/>
            <a:t>Matrice de confusion</a:t>
          </a:r>
        </a:p>
        <a:p>
          <a:pPr algn="ctr"/>
          <a:r>
            <a:rPr lang="fr-FR" sz="1200" b="1"/>
            <a:t>CQE</a:t>
          </a:r>
          <a:r>
            <a:rPr lang="fr-FR" sz="1200" b="1" baseline="0"/>
            <a:t>, CQP et Globale</a:t>
          </a:r>
        </a:p>
        <a:p>
          <a:pPr algn="ctr"/>
          <a:r>
            <a:rPr lang="fr-FR" sz="1200" b="1" baseline="0"/>
            <a:t>Elle indique la répartition des erreurs thématiques et notamment les confusions</a:t>
          </a:r>
          <a:endParaRPr lang="fr-FR" sz="1200" b="1"/>
        </a:p>
      </xdr:txBody>
    </xdr:sp>
    <xdr:clientData/>
  </xdr:twoCellAnchor>
  <xdr:twoCellAnchor>
    <xdr:from>
      <xdr:col>0</xdr:col>
      <xdr:colOff>200024</xdr:colOff>
      <xdr:row>13</xdr:row>
      <xdr:rowOff>57150</xdr:rowOff>
    </xdr:from>
    <xdr:to>
      <xdr:col>3</xdr:col>
      <xdr:colOff>38099</xdr:colOff>
      <xdr:row>19</xdr:row>
      <xdr:rowOff>76200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/>
      </xdr:nvSpPr>
      <xdr:spPr>
        <a:xfrm>
          <a:off x="200024" y="2695575"/>
          <a:ext cx="2124075" cy="11620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200" b="1"/>
            <a:t>Fiabilité</a:t>
          </a:r>
        </a:p>
        <a:p>
          <a:pPr algn="ctr"/>
          <a:r>
            <a:rPr lang="fr-FR" sz="1200" b="1"/>
            <a:t>CQE</a:t>
          </a:r>
          <a:r>
            <a:rPr lang="fr-FR" sz="1200" b="1" baseline="0"/>
            <a:t>, CQP et Globale</a:t>
          </a:r>
        </a:p>
        <a:p>
          <a:pPr algn="ctr"/>
          <a:r>
            <a:rPr lang="fr-FR" sz="1200" b="1" baseline="0"/>
            <a:t>Elle indique la fiabilité de chaque classe par dimension, millésime et globale</a:t>
          </a:r>
          <a:endParaRPr lang="fr-FR" sz="1200" b="1"/>
        </a:p>
      </xdr:txBody>
    </xdr:sp>
    <xdr:clientData/>
  </xdr:twoCellAnchor>
  <xdr:twoCellAnchor editAs="oneCell">
    <xdr:from>
      <xdr:col>0</xdr:col>
      <xdr:colOff>28576</xdr:colOff>
      <xdr:row>0</xdr:row>
      <xdr:rowOff>19050</xdr:rowOff>
    </xdr:from>
    <xdr:to>
      <xdr:col>1</xdr:col>
      <xdr:colOff>276226</xdr:colOff>
      <xdr:row>2</xdr:row>
      <xdr:rowOff>55778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76" y="19050"/>
          <a:ext cx="1009650" cy="4177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104775</xdr:colOff>
      <xdr:row>22</xdr:row>
      <xdr:rowOff>85725</xdr:rowOff>
    </xdr:from>
    <xdr:to>
      <xdr:col>6</xdr:col>
      <xdr:colOff>371475</xdr:colOff>
      <xdr:row>35</xdr:row>
      <xdr:rowOff>47625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466724</xdr:colOff>
      <xdr:row>22</xdr:row>
      <xdr:rowOff>142875</xdr:rowOff>
    </xdr:from>
    <xdr:to>
      <xdr:col>9</xdr:col>
      <xdr:colOff>742949</xdr:colOff>
      <xdr:row>35</xdr:row>
      <xdr:rowOff>66675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171449</xdr:colOff>
      <xdr:row>2</xdr:row>
      <xdr:rowOff>28575</xdr:rowOff>
    </xdr:from>
    <xdr:to>
      <xdr:col>9</xdr:col>
      <xdr:colOff>466724</xdr:colOff>
      <xdr:row>20</xdr:row>
      <xdr:rowOff>676275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33336</xdr:colOff>
      <xdr:row>11</xdr:row>
      <xdr:rowOff>114300</xdr:rowOff>
    </xdr:from>
    <xdr:to>
      <xdr:col>19</xdr:col>
      <xdr:colOff>409575</xdr:colOff>
      <xdr:row>35</xdr:row>
      <xdr:rowOff>85725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"/>
  <sheetViews>
    <sheetView workbookViewId="0">
      <selection activeCell="S17" sqref="S17"/>
    </sheetView>
  </sheetViews>
  <sheetFormatPr baseColWidth="10" defaultRowHeight="15" x14ac:dyDescent="0.25"/>
  <sheetData>
    <row r="1" spans="1:18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</row>
    <row r="3" spans="1:18" ht="23.25" x14ac:dyDescent="0.35">
      <c r="A3" s="18"/>
      <c r="B3" s="18"/>
      <c r="D3" s="18"/>
      <c r="E3" s="18"/>
      <c r="F3" s="18"/>
      <c r="G3" s="18"/>
      <c r="H3" s="18"/>
      <c r="I3" s="18"/>
      <c r="J3" s="216" t="s">
        <v>192</v>
      </c>
      <c r="K3" s="18"/>
      <c r="L3" s="18"/>
      <c r="M3" s="18"/>
      <c r="N3" s="18"/>
      <c r="O3" s="18"/>
      <c r="P3" s="18"/>
      <c r="Q3" s="18"/>
      <c r="R3" s="18"/>
    </row>
    <row r="4" spans="1:18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</row>
    <row r="5" spans="1:18" ht="21" x14ac:dyDescent="0.35">
      <c r="A5" s="18"/>
      <c r="B5" s="18"/>
      <c r="C5" s="18"/>
      <c r="D5" s="18"/>
      <c r="E5" s="18"/>
      <c r="F5" s="18"/>
      <c r="G5" s="18"/>
      <c r="H5" s="18"/>
      <c r="I5" s="18"/>
      <c r="J5" s="219" t="s">
        <v>245</v>
      </c>
      <c r="K5" s="18"/>
      <c r="L5" s="18"/>
      <c r="M5" s="18"/>
      <c r="N5" s="18"/>
      <c r="O5" s="18"/>
      <c r="P5" s="18"/>
      <c r="Q5" s="18"/>
      <c r="R5" s="18"/>
    </row>
    <row r="6" spans="1:18" x14ac:dyDescent="0.2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</row>
    <row r="7" spans="1:18" ht="15.75" x14ac:dyDescent="0.25">
      <c r="A7" s="18"/>
      <c r="B7" s="18"/>
      <c r="D7" s="18"/>
      <c r="E7" s="18"/>
      <c r="F7" s="18"/>
      <c r="G7" s="18"/>
      <c r="H7" s="18"/>
      <c r="I7" s="18"/>
      <c r="J7" s="217" t="s">
        <v>194</v>
      </c>
      <c r="K7" s="18"/>
      <c r="L7" s="18"/>
      <c r="M7" s="18"/>
      <c r="N7" s="18"/>
      <c r="O7" s="18"/>
      <c r="P7" s="18"/>
      <c r="Q7" s="18"/>
      <c r="R7" s="18"/>
    </row>
    <row r="8" spans="1:18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</row>
    <row r="9" spans="1:18" ht="15.75" x14ac:dyDescent="0.25">
      <c r="A9" s="18"/>
      <c r="B9" s="18"/>
      <c r="C9" s="18"/>
      <c r="D9" s="18"/>
      <c r="E9" s="18"/>
      <c r="F9" s="18"/>
      <c r="G9" s="18"/>
      <c r="H9" s="18"/>
      <c r="I9" s="18"/>
      <c r="J9" s="218" t="s">
        <v>193</v>
      </c>
      <c r="K9" s="18"/>
      <c r="L9" s="18"/>
      <c r="M9" s="18"/>
      <c r="N9" s="18"/>
      <c r="O9" s="18"/>
      <c r="P9" s="18"/>
      <c r="Q9" s="18"/>
      <c r="R9" s="18"/>
    </row>
    <row r="10" spans="1:18" x14ac:dyDescent="0.25">
      <c r="A10" s="18"/>
      <c r="B10" s="18"/>
      <c r="C10" s="18"/>
      <c r="D10" s="18"/>
      <c r="E10" s="18"/>
      <c r="F10" s="18"/>
      <c r="G10" s="18"/>
      <c r="H10" s="18"/>
      <c r="I10" s="18"/>
      <c r="K10" s="18"/>
      <c r="L10" s="18"/>
      <c r="M10" s="18"/>
      <c r="N10" s="18"/>
      <c r="O10" s="18"/>
      <c r="P10" s="18"/>
      <c r="Q10" s="18"/>
      <c r="R10" s="18"/>
    </row>
    <row r="11" spans="1:18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</row>
    <row r="12" spans="1:18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</row>
    <row r="13" spans="1:18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</row>
    <row r="14" spans="1:18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</row>
    <row r="15" spans="1:18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</row>
    <row r="16" spans="1:18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</row>
    <row r="17" spans="1:18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</row>
    <row r="18" spans="1:18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</row>
    <row r="19" spans="1:18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</row>
    <row r="20" spans="1:18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</row>
    <row r="21" spans="1:18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</row>
    <row r="22" spans="1:18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</row>
    <row r="23" spans="1:18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</row>
    <row r="24" spans="1:18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</row>
    <row r="25" spans="1:18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</row>
    <row r="26" spans="1:18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</row>
    <row r="27" spans="1:18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</row>
    <row r="28" spans="1:18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</row>
    <row r="29" spans="1:18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</row>
    <row r="30" spans="1:18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</row>
    <row r="31" spans="1:18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</row>
    <row r="32" spans="1:18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</row>
    <row r="33" spans="1:18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</row>
    <row r="34" spans="1:18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</row>
    <row r="35" spans="1:18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</row>
    <row r="36" spans="1:18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</row>
    <row r="37" spans="1:18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</row>
    <row r="38" spans="1:18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</row>
    <row r="39" spans="1:18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</row>
    <row r="40" spans="1:1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</row>
    <row r="41" spans="1:1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</row>
    <row r="42" spans="1:18" ht="65.2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</row>
  </sheetData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7"/>
  <sheetViews>
    <sheetView workbookViewId="0">
      <pane xSplit="3" ySplit="2" topLeftCell="D6" activePane="bottomRight" state="frozen"/>
      <selection pane="topRight" activeCell="D1" sqref="D1"/>
      <selection pane="bottomLeft" activeCell="A3" sqref="A3"/>
      <selection pane="bottomRight" activeCell="AA68" sqref="AA68"/>
    </sheetView>
  </sheetViews>
  <sheetFormatPr baseColWidth="10" defaultRowHeight="15" x14ac:dyDescent="0.25"/>
  <cols>
    <col min="1" max="1" width="36.28515625" style="46" customWidth="1"/>
    <col min="2" max="2" width="6.85546875" style="45" customWidth="1"/>
    <col min="3" max="56" width="4.140625" customWidth="1"/>
  </cols>
  <sheetData>
    <row r="1" spans="1:57" s="44" customFormat="1" ht="135" customHeight="1" x14ac:dyDescent="0.2">
      <c r="A1" s="65" t="s">
        <v>244</v>
      </c>
      <c r="B1" s="57"/>
      <c r="C1" s="91" t="s">
        <v>187</v>
      </c>
      <c r="D1" s="193" t="s">
        <v>99</v>
      </c>
      <c r="E1" s="194" t="s">
        <v>100</v>
      </c>
      <c r="F1" s="194" t="s">
        <v>101</v>
      </c>
      <c r="G1" s="194" t="s">
        <v>102</v>
      </c>
      <c r="H1" s="194" t="s">
        <v>103</v>
      </c>
      <c r="I1" s="194" t="s">
        <v>104</v>
      </c>
      <c r="J1" s="194" t="s">
        <v>105</v>
      </c>
      <c r="K1" s="195" t="s">
        <v>106</v>
      </c>
      <c r="L1" s="195" t="s">
        <v>107</v>
      </c>
      <c r="M1" s="195" t="s">
        <v>108</v>
      </c>
      <c r="N1" s="195" t="s">
        <v>109</v>
      </c>
      <c r="O1" s="196" t="s">
        <v>110</v>
      </c>
      <c r="P1" s="196" t="s">
        <v>111</v>
      </c>
      <c r="Q1" s="197" t="s">
        <v>112</v>
      </c>
      <c r="R1" s="198" t="s">
        <v>113</v>
      </c>
      <c r="S1" s="198" t="s">
        <v>114</v>
      </c>
      <c r="T1" s="198" t="s">
        <v>115</v>
      </c>
      <c r="U1" s="198" t="s">
        <v>116</v>
      </c>
      <c r="V1" s="198" t="s">
        <v>117</v>
      </c>
      <c r="W1" s="199" t="s">
        <v>118</v>
      </c>
      <c r="X1" s="200" t="s">
        <v>119</v>
      </c>
      <c r="Y1" s="200" t="s">
        <v>120</v>
      </c>
      <c r="Z1" s="200" t="s">
        <v>121</v>
      </c>
      <c r="AA1" s="200" t="s">
        <v>122</v>
      </c>
      <c r="AB1" s="200" t="s">
        <v>123</v>
      </c>
      <c r="AC1" s="200" t="s">
        <v>124</v>
      </c>
      <c r="AD1" s="201" t="s">
        <v>125</v>
      </c>
      <c r="AE1" s="201" t="s">
        <v>126</v>
      </c>
      <c r="AF1" s="201" t="s">
        <v>127</v>
      </c>
      <c r="AG1" s="201" t="s">
        <v>128</v>
      </c>
      <c r="AH1" s="201" t="s">
        <v>129</v>
      </c>
      <c r="AI1" s="202" t="s">
        <v>130</v>
      </c>
      <c r="AJ1" s="202" t="s">
        <v>131</v>
      </c>
      <c r="AK1" s="202" t="s">
        <v>132</v>
      </c>
      <c r="AL1" s="202" t="s">
        <v>133</v>
      </c>
      <c r="AM1" s="202" t="s">
        <v>134</v>
      </c>
      <c r="AN1" s="202" t="s">
        <v>135</v>
      </c>
      <c r="AO1" s="202" t="s">
        <v>136</v>
      </c>
      <c r="AP1" s="203" t="s">
        <v>137</v>
      </c>
      <c r="AQ1" s="203" t="s">
        <v>138</v>
      </c>
      <c r="AR1" s="203" t="s">
        <v>139</v>
      </c>
      <c r="AS1" s="203" t="s">
        <v>140</v>
      </c>
      <c r="AT1" s="203" t="s">
        <v>141</v>
      </c>
      <c r="AU1" s="203" t="s">
        <v>142</v>
      </c>
      <c r="AV1" s="203" t="s">
        <v>143</v>
      </c>
      <c r="AW1" s="203" t="s">
        <v>144</v>
      </c>
      <c r="AX1" s="203" t="s">
        <v>145</v>
      </c>
      <c r="AY1" s="204" t="s">
        <v>146</v>
      </c>
      <c r="AZ1" s="204" t="s">
        <v>147</v>
      </c>
      <c r="BA1" s="204" t="s">
        <v>148</v>
      </c>
      <c r="BB1" s="204" t="s">
        <v>149</v>
      </c>
      <c r="BC1" s="204" t="s">
        <v>150</v>
      </c>
      <c r="BD1" s="205" t="s">
        <v>151</v>
      </c>
      <c r="BE1" s="49"/>
    </row>
    <row r="2" spans="1:57" ht="38.25" customHeight="1" thickBot="1" x14ac:dyDescent="0.3">
      <c r="A2" s="63" t="s">
        <v>186</v>
      </c>
      <c r="B2" s="61"/>
      <c r="C2" s="92"/>
      <c r="D2" s="122" t="s">
        <v>3</v>
      </c>
      <c r="E2" s="123" t="s">
        <v>4</v>
      </c>
      <c r="F2" s="123" t="s">
        <v>5</v>
      </c>
      <c r="G2" s="123" t="s">
        <v>6</v>
      </c>
      <c r="H2" s="123" t="s">
        <v>7</v>
      </c>
      <c r="I2" s="123" t="s">
        <v>8</v>
      </c>
      <c r="J2" s="123" t="s">
        <v>9</v>
      </c>
      <c r="K2" s="124" t="s">
        <v>10</v>
      </c>
      <c r="L2" s="124" t="s">
        <v>11</v>
      </c>
      <c r="M2" s="124" t="s">
        <v>12</v>
      </c>
      <c r="N2" s="124" t="s">
        <v>13</v>
      </c>
      <c r="O2" s="125" t="s">
        <v>14</v>
      </c>
      <c r="P2" s="125" t="s">
        <v>15</v>
      </c>
      <c r="Q2" s="126" t="s">
        <v>16</v>
      </c>
      <c r="R2" s="127" t="s">
        <v>17</v>
      </c>
      <c r="S2" s="127" t="s">
        <v>18</v>
      </c>
      <c r="T2" s="127" t="s">
        <v>19</v>
      </c>
      <c r="U2" s="127" t="s">
        <v>20</v>
      </c>
      <c r="V2" s="127" t="s">
        <v>21</v>
      </c>
      <c r="W2" s="192" t="s">
        <v>22</v>
      </c>
      <c r="X2" s="128" t="s">
        <v>23</v>
      </c>
      <c r="Y2" s="128" t="s">
        <v>24</v>
      </c>
      <c r="Z2" s="128" t="s">
        <v>25</v>
      </c>
      <c r="AA2" s="128" t="s">
        <v>26</v>
      </c>
      <c r="AB2" s="128" t="s">
        <v>27</v>
      </c>
      <c r="AC2" s="128" t="s">
        <v>28</v>
      </c>
      <c r="AD2" s="129" t="s">
        <v>29</v>
      </c>
      <c r="AE2" s="129" t="s">
        <v>30</v>
      </c>
      <c r="AF2" s="129" t="s">
        <v>31</v>
      </c>
      <c r="AG2" s="129" t="s">
        <v>32</v>
      </c>
      <c r="AH2" s="129" t="s">
        <v>33</v>
      </c>
      <c r="AI2" s="130" t="s">
        <v>34</v>
      </c>
      <c r="AJ2" s="130" t="s">
        <v>35</v>
      </c>
      <c r="AK2" s="130" t="s">
        <v>36</v>
      </c>
      <c r="AL2" s="130" t="s">
        <v>37</v>
      </c>
      <c r="AM2" s="130" t="s">
        <v>38</v>
      </c>
      <c r="AN2" s="130" t="s">
        <v>39</v>
      </c>
      <c r="AO2" s="130" t="s">
        <v>40</v>
      </c>
      <c r="AP2" s="131" t="s">
        <v>41</v>
      </c>
      <c r="AQ2" s="131" t="s">
        <v>42</v>
      </c>
      <c r="AR2" s="131" t="s">
        <v>43</v>
      </c>
      <c r="AS2" s="131" t="s">
        <v>44</v>
      </c>
      <c r="AT2" s="131" t="s">
        <v>45</v>
      </c>
      <c r="AU2" s="131" t="s">
        <v>46</v>
      </c>
      <c r="AV2" s="131" t="s">
        <v>47</v>
      </c>
      <c r="AW2" s="131" t="s">
        <v>48</v>
      </c>
      <c r="AX2" s="131" t="s">
        <v>49</v>
      </c>
      <c r="AY2" s="132" t="s">
        <v>50</v>
      </c>
      <c r="AZ2" s="133" t="s">
        <v>51</v>
      </c>
      <c r="BA2" s="133" t="s">
        <v>52</v>
      </c>
      <c r="BB2" s="133" t="s">
        <v>53</v>
      </c>
      <c r="BC2" s="133" t="s">
        <v>54</v>
      </c>
      <c r="BD2" s="134" t="s">
        <v>55</v>
      </c>
      <c r="BE2" s="18"/>
    </row>
    <row r="3" spans="1:57" x14ac:dyDescent="0.25">
      <c r="A3" s="97" t="s">
        <v>99</v>
      </c>
      <c r="B3" s="135" t="s">
        <v>3</v>
      </c>
      <c r="C3" s="93">
        <f>SUM(D3:BD3)</f>
        <v>36</v>
      </c>
      <c r="D3" s="105"/>
      <c r="E3" s="106">
        <v>5</v>
      </c>
      <c r="F3" s="106"/>
      <c r="G3" s="106"/>
      <c r="H3" s="106">
        <v>1</v>
      </c>
      <c r="I3" s="106">
        <v>1</v>
      </c>
      <c r="J3" s="106">
        <v>2</v>
      </c>
      <c r="K3" s="106"/>
      <c r="L3" s="106"/>
      <c r="M3" s="106"/>
      <c r="N3" s="106">
        <v>2</v>
      </c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>
        <v>1</v>
      </c>
      <c r="AP3" s="106"/>
      <c r="AQ3" s="106"/>
      <c r="AR3" s="106"/>
      <c r="AS3" s="106"/>
      <c r="AT3" s="106"/>
      <c r="AU3" s="106">
        <v>4</v>
      </c>
      <c r="AV3" s="106"/>
      <c r="AW3" s="106"/>
      <c r="AX3" s="106">
        <v>1</v>
      </c>
      <c r="AY3" s="106"/>
      <c r="AZ3" s="106"/>
      <c r="BA3" s="106"/>
      <c r="BB3" s="106"/>
      <c r="BC3" s="106">
        <v>6</v>
      </c>
      <c r="BD3" s="107">
        <v>13</v>
      </c>
      <c r="BE3" s="18"/>
    </row>
    <row r="4" spans="1:57" x14ac:dyDescent="0.25">
      <c r="A4" s="97" t="s">
        <v>100</v>
      </c>
      <c r="B4" s="135" t="s">
        <v>4</v>
      </c>
      <c r="C4" s="93">
        <f t="shared" ref="C4:C55" si="0">SUM(D4:BD4)</f>
        <v>6</v>
      </c>
      <c r="D4" s="108"/>
      <c r="E4" s="109"/>
      <c r="F4" s="110"/>
      <c r="G4" s="110"/>
      <c r="H4" s="110"/>
      <c r="I4" s="110"/>
      <c r="J4" s="110"/>
      <c r="K4" s="110"/>
      <c r="L4" s="110"/>
      <c r="M4" s="110"/>
      <c r="N4" s="110">
        <v>2</v>
      </c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1">
        <v>4</v>
      </c>
      <c r="BE4" s="18"/>
    </row>
    <row r="5" spans="1:57" x14ac:dyDescent="0.25">
      <c r="A5" s="97" t="s">
        <v>101</v>
      </c>
      <c r="B5" s="135" t="s">
        <v>5</v>
      </c>
      <c r="C5" s="93">
        <f t="shared" si="0"/>
        <v>11</v>
      </c>
      <c r="D5" s="108">
        <v>5</v>
      </c>
      <c r="E5" s="110">
        <v>2</v>
      </c>
      <c r="F5" s="109"/>
      <c r="G5" s="110"/>
      <c r="H5" s="110">
        <v>1</v>
      </c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>
        <v>1</v>
      </c>
      <c r="AV5" s="110"/>
      <c r="AW5" s="110"/>
      <c r="AX5" s="110"/>
      <c r="AY5" s="110"/>
      <c r="AZ5" s="110"/>
      <c r="BA5" s="110"/>
      <c r="BB5" s="110"/>
      <c r="BC5" s="110">
        <v>1</v>
      </c>
      <c r="BD5" s="111">
        <v>1</v>
      </c>
      <c r="BE5" s="18"/>
    </row>
    <row r="6" spans="1:57" x14ac:dyDescent="0.25">
      <c r="A6" s="97" t="s">
        <v>102</v>
      </c>
      <c r="B6" s="135" t="s">
        <v>6</v>
      </c>
      <c r="C6" s="93">
        <f t="shared" si="0"/>
        <v>5</v>
      </c>
      <c r="D6" s="108"/>
      <c r="E6" s="110"/>
      <c r="F6" s="110"/>
      <c r="G6" s="109"/>
      <c r="H6" s="110">
        <v>2</v>
      </c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>
        <v>1</v>
      </c>
      <c r="BC6" s="110">
        <v>1</v>
      </c>
      <c r="BD6" s="111">
        <v>1</v>
      </c>
      <c r="BE6" s="18"/>
    </row>
    <row r="7" spans="1:57" x14ac:dyDescent="0.25">
      <c r="A7" s="97" t="s">
        <v>103</v>
      </c>
      <c r="B7" s="135" t="s">
        <v>7</v>
      </c>
      <c r="C7" s="93">
        <f t="shared" si="0"/>
        <v>4</v>
      </c>
      <c r="D7" s="108">
        <v>1</v>
      </c>
      <c r="E7" s="110"/>
      <c r="F7" s="110"/>
      <c r="G7" s="110"/>
      <c r="H7" s="109"/>
      <c r="I7" s="110">
        <v>3</v>
      </c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1"/>
      <c r="BE7" s="18"/>
    </row>
    <row r="8" spans="1:57" x14ac:dyDescent="0.25">
      <c r="A8" s="97" t="s">
        <v>104</v>
      </c>
      <c r="B8" s="135" t="s">
        <v>8</v>
      </c>
      <c r="C8" s="93">
        <f t="shared" si="0"/>
        <v>23</v>
      </c>
      <c r="D8" s="108">
        <v>3</v>
      </c>
      <c r="E8" s="110"/>
      <c r="F8" s="110">
        <v>2</v>
      </c>
      <c r="G8" s="110">
        <v>1</v>
      </c>
      <c r="H8" s="110"/>
      <c r="I8" s="109"/>
      <c r="J8" s="110"/>
      <c r="K8" s="110"/>
      <c r="L8" s="110">
        <v>1</v>
      </c>
      <c r="M8" s="110"/>
      <c r="N8" s="110">
        <v>4</v>
      </c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>
        <v>1</v>
      </c>
      <c r="AU8" s="110">
        <v>1</v>
      </c>
      <c r="AV8" s="110"/>
      <c r="AW8" s="110"/>
      <c r="AX8" s="110"/>
      <c r="AY8" s="110"/>
      <c r="AZ8" s="110"/>
      <c r="BA8" s="110"/>
      <c r="BB8" s="110">
        <v>3</v>
      </c>
      <c r="BC8" s="110"/>
      <c r="BD8" s="111">
        <v>7</v>
      </c>
      <c r="BE8" s="18"/>
    </row>
    <row r="9" spans="1:57" x14ac:dyDescent="0.25">
      <c r="A9" s="97" t="s">
        <v>105</v>
      </c>
      <c r="B9" s="135" t="s">
        <v>9</v>
      </c>
      <c r="C9" s="93">
        <f t="shared" si="0"/>
        <v>20</v>
      </c>
      <c r="D9" s="108">
        <v>1</v>
      </c>
      <c r="E9" s="110"/>
      <c r="F9" s="110">
        <v>3</v>
      </c>
      <c r="G9" s="110"/>
      <c r="H9" s="110"/>
      <c r="I9" s="110"/>
      <c r="J9" s="109"/>
      <c r="K9" s="110"/>
      <c r="L9" s="110"/>
      <c r="M9" s="110"/>
      <c r="N9" s="110">
        <v>1</v>
      </c>
      <c r="O9" s="110"/>
      <c r="P9" s="110"/>
      <c r="Q9" s="110"/>
      <c r="R9" s="110">
        <v>3</v>
      </c>
      <c r="S9" s="110"/>
      <c r="T9" s="110"/>
      <c r="U9" s="110">
        <v>1</v>
      </c>
      <c r="V9" s="110"/>
      <c r="W9" s="110">
        <v>1</v>
      </c>
      <c r="X9" s="110"/>
      <c r="Y9" s="110"/>
      <c r="Z9" s="110"/>
      <c r="AA9" s="110"/>
      <c r="AB9" s="110"/>
      <c r="AC9" s="110">
        <v>1</v>
      </c>
      <c r="AD9" s="110"/>
      <c r="AE9" s="110">
        <v>3</v>
      </c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>
        <v>1</v>
      </c>
      <c r="AU9" s="110"/>
      <c r="AV9" s="110"/>
      <c r="AW9" s="110"/>
      <c r="AX9" s="110">
        <v>1</v>
      </c>
      <c r="AY9" s="110"/>
      <c r="AZ9" s="110"/>
      <c r="BA9" s="110"/>
      <c r="BB9" s="110"/>
      <c r="BC9" s="110"/>
      <c r="BD9" s="111">
        <v>4</v>
      </c>
      <c r="BE9" s="18"/>
    </row>
    <row r="10" spans="1:57" x14ac:dyDescent="0.25">
      <c r="A10" s="75" t="s">
        <v>106</v>
      </c>
      <c r="B10" s="136" t="s">
        <v>10</v>
      </c>
      <c r="C10" s="93">
        <f t="shared" si="0"/>
        <v>21</v>
      </c>
      <c r="D10" s="108"/>
      <c r="E10" s="110"/>
      <c r="F10" s="110">
        <v>1</v>
      </c>
      <c r="G10" s="110"/>
      <c r="H10" s="110"/>
      <c r="I10" s="110"/>
      <c r="J10" s="110"/>
      <c r="K10" s="109"/>
      <c r="L10" s="110">
        <v>1</v>
      </c>
      <c r="M10" s="110">
        <v>7</v>
      </c>
      <c r="N10" s="110">
        <v>6</v>
      </c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>
        <v>1</v>
      </c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1">
        <v>5</v>
      </c>
      <c r="BE10" s="18"/>
    </row>
    <row r="11" spans="1:57" x14ac:dyDescent="0.25">
      <c r="A11" s="75" t="s">
        <v>107</v>
      </c>
      <c r="B11" s="136" t="s">
        <v>11</v>
      </c>
      <c r="C11" s="93">
        <f t="shared" si="0"/>
        <v>19</v>
      </c>
      <c r="D11" s="108">
        <v>1</v>
      </c>
      <c r="E11" s="110"/>
      <c r="F11" s="110"/>
      <c r="G11" s="110"/>
      <c r="H11" s="110"/>
      <c r="I11" s="110"/>
      <c r="J11" s="110"/>
      <c r="K11" s="110">
        <v>1</v>
      </c>
      <c r="L11" s="109"/>
      <c r="M11" s="110">
        <v>4</v>
      </c>
      <c r="N11" s="110">
        <v>10</v>
      </c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1">
        <v>3</v>
      </c>
      <c r="BE11" s="18"/>
    </row>
    <row r="12" spans="1:57" x14ac:dyDescent="0.25">
      <c r="A12" s="75" t="s">
        <v>108</v>
      </c>
      <c r="B12" s="136" t="s">
        <v>12</v>
      </c>
      <c r="C12" s="93">
        <f t="shared" si="0"/>
        <v>12</v>
      </c>
      <c r="D12" s="108"/>
      <c r="E12" s="110"/>
      <c r="F12" s="110"/>
      <c r="G12" s="110"/>
      <c r="H12" s="110"/>
      <c r="I12" s="110"/>
      <c r="J12" s="110"/>
      <c r="K12" s="110">
        <v>2</v>
      </c>
      <c r="L12" s="110"/>
      <c r="M12" s="109"/>
      <c r="N12" s="110">
        <v>4</v>
      </c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>
        <v>1</v>
      </c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1">
        <v>5</v>
      </c>
      <c r="BE12" s="18"/>
    </row>
    <row r="13" spans="1:57" x14ac:dyDescent="0.25">
      <c r="A13" s="75" t="s">
        <v>109</v>
      </c>
      <c r="B13" s="136" t="s">
        <v>13</v>
      </c>
      <c r="C13" s="93">
        <f t="shared" si="0"/>
        <v>16</v>
      </c>
      <c r="D13" s="108">
        <v>1</v>
      </c>
      <c r="E13" s="110"/>
      <c r="F13" s="110">
        <v>1</v>
      </c>
      <c r="G13" s="110"/>
      <c r="H13" s="110"/>
      <c r="I13" s="110"/>
      <c r="J13" s="110"/>
      <c r="K13" s="110"/>
      <c r="L13" s="110">
        <v>1</v>
      </c>
      <c r="M13" s="110">
        <v>1</v>
      </c>
      <c r="N13" s="109"/>
      <c r="O13" s="110"/>
      <c r="P13" s="110"/>
      <c r="Q13" s="110"/>
      <c r="R13" s="110">
        <v>1</v>
      </c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v>1</v>
      </c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>
        <v>1</v>
      </c>
      <c r="BC13" s="110"/>
      <c r="BD13" s="111">
        <v>9</v>
      </c>
      <c r="BE13" s="18"/>
    </row>
    <row r="14" spans="1:57" x14ac:dyDescent="0.25">
      <c r="A14" s="98" t="s">
        <v>110</v>
      </c>
      <c r="B14" s="137" t="s">
        <v>14</v>
      </c>
      <c r="C14" s="93">
        <f t="shared" si="0"/>
        <v>2</v>
      </c>
      <c r="D14" s="108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09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>
        <v>1</v>
      </c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>
        <v>1</v>
      </c>
      <c r="BA14" s="110"/>
      <c r="BB14" s="110"/>
      <c r="BC14" s="110"/>
      <c r="BD14" s="111"/>
      <c r="BE14" s="18"/>
    </row>
    <row r="15" spans="1:57" x14ac:dyDescent="0.25">
      <c r="A15" s="98" t="s">
        <v>111</v>
      </c>
      <c r="B15" s="137" t="s">
        <v>15</v>
      </c>
      <c r="C15" s="93">
        <f t="shared" si="0"/>
        <v>0</v>
      </c>
      <c r="D15" s="108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09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1"/>
      <c r="BE15" s="18"/>
    </row>
    <row r="16" spans="1:57" x14ac:dyDescent="0.25">
      <c r="A16" s="74" t="s">
        <v>112</v>
      </c>
      <c r="B16" s="138" t="s">
        <v>16</v>
      </c>
      <c r="C16" s="93">
        <f t="shared" si="0"/>
        <v>1</v>
      </c>
      <c r="D16" s="108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09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1">
        <v>1</v>
      </c>
      <c r="BE16" s="18"/>
    </row>
    <row r="17" spans="1:57" x14ac:dyDescent="0.25">
      <c r="A17" s="99" t="s">
        <v>113</v>
      </c>
      <c r="B17" s="139" t="s">
        <v>17</v>
      </c>
      <c r="C17" s="93">
        <f t="shared" si="0"/>
        <v>21</v>
      </c>
      <c r="D17" s="108"/>
      <c r="E17" s="110"/>
      <c r="F17" s="110"/>
      <c r="G17" s="110"/>
      <c r="H17" s="110"/>
      <c r="I17" s="110"/>
      <c r="J17" s="110">
        <v>4</v>
      </c>
      <c r="K17" s="110"/>
      <c r="L17" s="110"/>
      <c r="M17" s="110"/>
      <c r="N17" s="110"/>
      <c r="O17" s="110"/>
      <c r="P17" s="110"/>
      <c r="Q17" s="110"/>
      <c r="R17" s="109"/>
      <c r="S17" s="110">
        <v>1</v>
      </c>
      <c r="T17" s="110">
        <v>1</v>
      </c>
      <c r="U17" s="110"/>
      <c r="V17" s="110"/>
      <c r="W17" s="110">
        <v>4</v>
      </c>
      <c r="X17" s="110"/>
      <c r="Y17" s="110"/>
      <c r="Z17" s="110"/>
      <c r="AA17" s="110"/>
      <c r="AB17" s="110"/>
      <c r="AC17" s="110">
        <v>3</v>
      </c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>
        <v>1</v>
      </c>
      <c r="AU17" s="110"/>
      <c r="AV17" s="110"/>
      <c r="AW17" s="110">
        <v>1</v>
      </c>
      <c r="AX17" s="110">
        <v>1</v>
      </c>
      <c r="AY17" s="110">
        <v>1</v>
      </c>
      <c r="AZ17" s="110">
        <v>1</v>
      </c>
      <c r="BA17" s="110">
        <v>2</v>
      </c>
      <c r="BB17" s="110"/>
      <c r="BC17" s="110">
        <v>1</v>
      </c>
      <c r="BD17" s="111"/>
      <c r="BE17" s="18"/>
    </row>
    <row r="18" spans="1:57" x14ac:dyDescent="0.25">
      <c r="A18" s="212" t="s">
        <v>114</v>
      </c>
      <c r="B18" s="139" t="s">
        <v>18</v>
      </c>
      <c r="C18" s="93">
        <f t="shared" si="0"/>
        <v>0</v>
      </c>
      <c r="D18" s="108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09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1"/>
      <c r="BE18" s="18"/>
    </row>
    <row r="19" spans="1:57" x14ac:dyDescent="0.25">
      <c r="A19" s="99" t="s">
        <v>115</v>
      </c>
      <c r="B19" s="139" t="s">
        <v>19</v>
      </c>
      <c r="C19" s="93">
        <f t="shared" si="0"/>
        <v>1</v>
      </c>
      <c r="D19" s="108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>
        <v>1</v>
      </c>
      <c r="T19" s="109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1"/>
      <c r="BE19" s="18"/>
    </row>
    <row r="20" spans="1:57" x14ac:dyDescent="0.25">
      <c r="A20" s="99" t="s">
        <v>116</v>
      </c>
      <c r="B20" s="139" t="s">
        <v>20</v>
      </c>
      <c r="C20" s="93">
        <f t="shared" si="0"/>
        <v>1</v>
      </c>
      <c r="D20" s="108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>
        <v>1</v>
      </c>
      <c r="S20" s="110"/>
      <c r="T20" s="110"/>
      <c r="U20" s="109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1"/>
      <c r="BE20" s="18"/>
    </row>
    <row r="21" spans="1:57" x14ac:dyDescent="0.25">
      <c r="A21" s="99" t="s">
        <v>117</v>
      </c>
      <c r="B21" s="139" t="s">
        <v>21</v>
      </c>
      <c r="C21" s="93">
        <f t="shared" si="0"/>
        <v>0</v>
      </c>
      <c r="D21" s="108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09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1"/>
      <c r="BE21" s="18"/>
    </row>
    <row r="22" spans="1:57" x14ac:dyDescent="0.25">
      <c r="A22" s="100" t="s">
        <v>118</v>
      </c>
      <c r="B22" s="140" t="s">
        <v>22</v>
      </c>
      <c r="C22" s="93">
        <f t="shared" si="0"/>
        <v>12</v>
      </c>
      <c r="D22" s="108"/>
      <c r="E22" s="110"/>
      <c r="F22" s="110"/>
      <c r="G22" s="110"/>
      <c r="H22" s="110"/>
      <c r="I22" s="110"/>
      <c r="J22" s="110"/>
      <c r="K22" s="110"/>
      <c r="L22" s="110"/>
      <c r="M22" s="110"/>
      <c r="N22" s="110">
        <v>1</v>
      </c>
      <c r="O22" s="110"/>
      <c r="P22" s="110"/>
      <c r="Q22" s="110"/>
      <c r="R22" s="110">
        <v>4</v>
      </c>
      <c r="S22" s="110"/>
      <c r="T22" s="110"/>
      <c r="U22" s="110"/>
      <c r="V22" s="110"/>
      <c r="W22" s="109"/>
      <c r="X22" s="110"/>
      <c r="Y22" s="110"/>
      <c r="Z22" s="110"/>
      <c r="AA22" s="110">
        <v>1</v>
      </c>
      <c r="AB22" s="110"/>
      <c r="AC22" s="110"/>
      <c r="AD22" s="110"/>
      <c r="AE22" s="110"/>
      <c r="AF22" s="110"/>
      <c r="AG22" s="110"/>
      <c r="AH22" s="110">
        <v>5</v>
      </c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>
        <v>1</v>
      </c>
      <c r="AV22" s="110"/>
      <c r="AW22" s="110"/>
      <c r="AX22" s="110"/>
      <c r="AY22" s="110"/>
      <c r="AZ22" s="110"/>
      <c r="BA22" s="110"/>
      <c r="BB22" s="110"/>
      <c r="BC22" s="110"/>
      <c r="BD22" s="111"/>
      <c r="BE22" s="18"/>
    </row>
    <row r="23" spans="1:57" x14ac:dyDescent="0.25">
      <c r="A23" s="101" t="s">
        <v>119</v>
      </c>
      <c r="B23" s="141" t="s">
        <v>23</v>
      </c>
      <c r="C23" s="93">
        <f t="shared" si="0"/>
        <v>2</v>
      </c>
      <c r="D23" s="108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09"/>
      <c r="Y23" s="110"/>
      <c r="Z23" s="110"/>
      <c r="AA23" s="110"/>
      <c r="AB23" s="110"/>
      <c r="AC23" s="110">
        <v>1</v>
      </c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>
        <v>1</v>
      </c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1"/>
      <c r="BE23" s="18"/>
    </row>
    <row r="24" spans="1:57" x14ac:dyDescent="0.25">
      <c r="A24" s="101" t="s">
        <v>120</v>
      </c>
      <c r="B24" s="141" t="s">
        <v>24</v>
      </c>
      <c r="C24" s="93">
        <f t="shared" si="0"/>
        <v>3</v>
      </c>
      <c r="D24" s="108">
        <v>2</v>
      </c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09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>
        <v>1</v>
      </c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1"/>
      <c r="BE24" s="18"/>
    </row>
    <row r="25" spans="1:57" x14ac:dyDescent="0.25">
      <c r="A25" s="101" t="s">
        <v>121</v>
      </c>
      <c r="B25" s="141" t="s">
        <v>25</v>
      </c>
      <c r="C25" s="93">
        <f t="shared" si="0"/>
        <v>7</v>
      </c>
      <c r="D25" s="108"/>
      <c r="E25" s="110"/>
      <c r="F25" s="110"/>
      <c r="G25" s="110"/>
      <c r="H25" s="110"/>
      <c r="I25" s="110"/>
      <c r="J25" s="110"/>
      <c r="K25" s="110"/>
      <c r="L25" s="110"/>
      <c r="M25" s="110"/>
      <c r="N25" s="110">
        <v>1</v>
      </c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09"/>
      <c r="AA25" s="110">
        <v>4</v>
      </c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>
        <v>2</v>
      </c>
      <c r="AV25" s="110"/>
      <c r="AW25" s="110"/>
      <c r="AX25" s="110"/>
      <c r="AY25" s="110"/>
      <c r="AZ25" s="110"/>
      <c r="BA25" s="110"/>
      <c r="BB25" s="110"/>
      <c r="BC25" s="110"/>
      <c r="BD25" s="111"/>
      <c r="BE25" s="18"/>
    </row>
    <row r="26" spans="1:57" x14ac:dyDescent="0.25">
      <c r="A26" s="101" t="s">
        <v>122</v>
      </c>
      <c r="B26" s="141" t="s">
        <v>26</v>
      </c>
      <c r="C26" s="93">
        <f t="shared" si="0"/>
        <v>6</v>
      </c>
      <c r="D26" s="108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>
        <v>1</v>
      </c>
      <c r="AA26" s="109"/>
      <c r="AB26" s="110"/>
      <c r="AC26" s="110"/>
      <c r="AD26" s="110">
        <v>1</v>
      </c>
      <c r="AE26" s="110"/>
      <c r="AF26" s="110"/>
      <c r="AG26" s="110">
        <v>1</v>
      </c>
      <c r="AH26" s="110"/>
      <c r="AI26" s="110"/>
      <c r="AJ26" s="110"/>
      <c r="AK26" s="110"/>
      <c r="AL26" s="110"/>
      <c r="AM26" s="110"/>
      <c r="AN26" s="110"/>
      <c r="AO26" s="110">
        <v>1</v>
      </c>
      <c r="AP26" s="110"/>
      <c r="AQ26" s="110"/>
      <c r="AR26" s="110"/>
      <c r="AS26" s="110"/>
      <c r="AT26" s="110"/>
      <c r="AU26" s="110"/>
      <c r="AV26" s="110"/>
      <c r="AW26" s="110"/>
      <c r="AX26" s="110"/>
      <c r="AY26" s="110">
        <v>1</v>
      </c>
      <c r="AZ26" s="110"/>
      <c r="BA26" s="110"/>
      <c r="BB26" s="110">
        <v>1</v>
      </c>
      <c r="BC26" s="110"/>
      <c r="BD26" s="111"/>
      <c r="BE26" s="18"/>
    </row>
    <row r="27" spans="1:57" x14ac:dyDescent="0.25">
      <c r="A27" s="101" t="s">
        <v>123</v>
      </c>
      <c r="B27" s="141" t="s">
        <v>27</v>
      </c>
      <c r="C27" s="93">
        <f t="shared" si="0"/>
        <v>4</v>
      </c>
      <c r="D27" s="108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>
        <v>3</v>
      </c>
      <c r="S27" s="110"/>
      <c r="T27" s="110"/>
      <c r="U27" s="110"/>
      <c r="V27" s="110"/>
      <c r="W27" s="110"/>
      <c r="X27" s="110"/>
      <c r="Y27" s="110"/>
      <c r="Z27" s="110"/>
      <c r="AA27" s="110"/>
      <c r="AB27" s="109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>
        <v>1</v>
      </c>
      <c r="BA27" s="110"/>
      <c r="BB27" s="110"/>
      <c r="BC27" s="110"/>
      <c r="BD27" s="111"/>
      <c r="BE27" s="18"/>
    </row>
    <row r="28" spans="1:57" x14ac:dyDescent="0.25">
      <c r="A28" s="101" t="s">
        <v>124</v>
      </c>
      <c r="B28" s="141" t="s">
        <v>28</v>
      </c>
      <c r="C28" s="93">
        <f t="shared" si="0"/>
        <v>19</v>
      </c>
      <c r="D28" s="108"/>
      <c r="E28" s="110"/>
      <c r="F28" s="110"/>
      <c r="G28" s="110"/>
      <c r="H28" s="110"/>
      <c r="I28" s="110"/>
      <c r="J28" s="110">
        <v>1</v>
      </c>
      <c r="K28" s="110">
        <v>1</v>
      </c>
      <c r="L28" s="110"/>
      <c r="M28" s="110"/>
      <c r="N28" s="110">
        <v>2</v>
      </c>
      <c r="O28" s="110"/>
      <c r="P28" s="110"/>
      <c r="Q28" s="110"/>
      <c r="R28" s="110"/>
      <c r="S28" s="110">
        <v>2</v>
      </c>
      <c r="T28" s="110"/>
      <c r="U28" s="110"/>
      <c r="V28" s="110"/>
      <c r="W28" s="110"/>
      <c r="X28" s="110">
        <v>2</v>
      </c>
      <c r="Y28" s="110">
        <v>1</v>
      </c>
      <c r="Z28" s="110"/>
      <c r="AA28" s="110">
        <v>1</v>
      </c>
      <c r="AB28" s="110"/>
      <c r="AC28" s="109"/>
      <c r="AD28" s="110">
        <v>1</v>
      </c>
      <c r="AE28" s="110">
        <v>2</v>
      </c>
      <c r="AF28" s="110"/>
      <c r="AG28" s="110"/>
      <c r="AH28" s="110">
        <v>1</v>
      </c>
      <c r="AI28" s="110"/>
      <c r="AJ28" s="110"/>
      <c r="AK28" s="110"/>
      <c r="AL28" s="110"/>
      <c r="AM28" s="110"/>
      <c r="AN28" s="110"/>
      <c r="AO28" s="110">
        <v>1</v>
      </c>
      <c r="AP28" s="110"/>
      <c r="AQ28" s="110"/>
      <c r="AR28" s="110"/>
      <c r="AS28" s="110"/>
      <c r="AT28" s="110"/>
      <c r="AU28" s="110">
        <v>1</v>
      </c>
      <c r="AV28" s="110"/>
      <c r="AW28" s="110"/>
      <c r="AX28" s="110"/>
      <c r="AY28" s="110"/>
      <c r="AZ28" s="110"/>
      <c r="BA28" s="110"/>
      <c r="BB28" s="110"/>
      <c r="BC28" s="110"/>
      <c r="BD28" s="111">
        <v>3</v>
      </c>
      <c r="BE28" s="18"/>
    </row>
    <row r="29" spans="1:57" x14ac:dyDescent="0.25">
      <c r="A29" s="73" t="s">
        <v>125</v>
      </c>
      <c r="B29" s="142" t="s">
        <v>29</v>
      </c>
      <c r="C29" s="93">
        <f t="shared" si="0"/>
        <v>13</v>
      </c>
      <c r="D29" s="108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>
        <v>1</v>
      </c>
      <c r="AA29" s="110"/>
      <c r="AB29" s="110"/>
      <c r="AC29" s="110">
        <v>1</v>
      </c>
      <c r="AD29" s="109"/>
      <c r="AE29" s="110">
        <v>3</v>
      </c>
      <c r="AF29" s="110"/>
      <c r="AG29" s="110"/>
      <c r="AH29" s="110">
        <v>2</v>
      </c>
      <c r="AI29" s="110"/>
      <c r="AJ29" s="110"/>
      <c r="AK29" s="110"/>
      <c r="AL29" s="110"/>
      <c r="AM29" s="110"/>
      <c r="AN29" s="110"/>
      <c r="AO29" s="110">
        <v>1</v>
      </c>
      <c r="AP29" s="110"/>
      <c r="AQ29" s="110"/>
      <c r="AR29" s="110"/>
      <c r="AS29" s="110"/>
      <c r="AT29" s="110"/>
      <c r="AU29" s="110"/>
      <c r="AV29" s="110"/>
      <c r="AW29" s="110"/>
      <c r="AX29" s="110">
        <v>1</v>
      </c>
      <c r="AY29" s="110"/>
      <c r="AZ29" s="110"/>
      <c r="BA29" s="110"/>
      <c r="BB29" s="110">
        <v>4</v>
      </c>
      <c r="BC29" s="110"/>
      <c r="BD29" s="111"/>
      <c r="BE29" s="18"/>
    </row>
    <row r="30" spans="1:57" x14ac:dyDescent="0.25">
      <c r="A30" s="73" t="s">
        <v>126</v>
      </c>
      <c r="B30" s="142" t="s">
        <v>30</v>
      </c>
      <c r="C30" s="93">
        <f t="shared" si="0"/>
        <v>4</v>
      </c>
      <c r="D30" s="108">
        <v>1</v>
      </c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09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1">
        <v>3</v>
      </c>
      <c r="BE30" s="18"/>
    </row>
    <row r="31" spans="1:57" x14ac:dyDescent="0.25">
      <c r="A31" s="73" t="s">
        <v>127</v>
      </c>
      <c r="B31" s="142" t="s">
        <v>31</v>
      </c>
      <c r="C31" s="93">
        <f t="shared" si="0"/>
        <v>1</v>
      </c>
      <c r="D31" s="108"/>
      <c r="E31" s="110"/>
      <c r="F31" s="110"/>
      <c r="G31" s="110"/>
      <c r="H31" s="110"/>
      <c r="I31" s="110"/>
      <c r="J31" s="110"/>
      <c r="K31" s="110"/>
      <c r="L31" s="110"/>
      <c r="M31" s="110"/>
      <c r="N31" s="110">
        <v>1</v>
      </c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09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1"/>
      <c r="BE31" s="18"/>
    </row>
    <row r="32" spans="1:57" x14ac:dyDescent="0.25">
      <c r="A32" s="73" t="s">
        <v>128</v>
      </c>
      <c r="B32" s="142" t="s">
        <v>32</v>
      </c>
      <c r="C32" s="93">
        <f t="shared" si="0"/>
        <v>4</v>
      </c>
      <c r="D32" s="108"/>
      <c r="E32" s="110"/>
      <c r="F32" s="110"/>
      <c r="G32" s="110"/>
      <c r="H32" s="110"/>
      <c r="I32" s="110"/>
      <c r="J32" s="110"/>
      <c r="K32" s="110"/>
      <c r="L32" s="110"/>
      <c r="M32" s="110"/>
      <c r="N32" s="110">
        <v>1</v>
      </c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09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>
        <v>1</v>
      </c>
      <c r="BD32" s="111">
        <v>2</v>
      </c>
      <c r="BE32" s="18"/>
    </row>
    <row r="33" spans="1:57" x14ac:dyDescent="0.25">
      <c r="A33" s="73" t="s">
        <v>129</v>
      </c>
      <c r="B33" s="142" t="s">
        <v>33</v>
      </c>
      <c r="C33" s="93">
        <f t="shared" si="0"/>
        <v>11</v>
      </c>
      <c r="D33" s="108">
        <v>1</v>
      </c>
      <c r="E33" s="110"/>
      <c r="F33" s="110"/>
      <c r="G33" s="110"/>
      <c r="H33" s="110"/>
      <c r="I33" s="110"/>
      <c r="J33" s="110">
        <v>1</v>
      </c>
      <c r="K33" s="110"/>
      <c r="L33" s="110"/>
      <c r="M33" s="110"/>
      <c r="N33" s="110">
        <v>2</v>
      </c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>
        <v>1</v>
      </c>
      <c r="AB33" s="110">
        <v>1</v>
      </c>
      <c r="AC33" s="110"/>
      <c r="AD33" s="110">
        <v>1</v>
      </c>
      <c r="AE33" s="110">
        <v>1</v>
      </c>
      <c r="AF33" s="110"/>
      <c r="AG33" s="110"/>
      <c r="AH33" s="109"/>
      <c r="AI33" s="112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>
        <v>1</v>
      </c>
      <c r="AY33" s="110"/>
      <c r="AZ33" s="110"/>
      <c r="BA33" s="110"/>
      <c r="BB33" s="110"/>
      <c r="BC33" s="110"/>
      <c r="BD33" s="111">
        <v>2</v>
      </c>
      <c r="BE33" s="18"/>
    </row>
    <row r="34" spans="1:57" x14ac:dyDescent="0.25">
      <c r="A34" s="102" t="s">
        <v>130</v>
      </c>
      <c r="B34" s="143" t="s">
        <v>34</v>
      </c>
      <c r="C34" s="93">
        <f t="shared" si="0"/>
        <v>0</v>
      </c>
      <c r="D34" s="108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09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1"/>
      <c r="BE34" s="18"/>
    </row>
    <row r="35" spans="1:57" x14ac:dyDescent="0.25">
      <c r="A35" s="102" t="s">
        <v>131</v>
      </c>
      <c r="B35" s="143" t="s">
        <v>35</v>
      </c>
      <c r="C35" s="93">
        <f t="shared" si="0"/>
        <v>5</v>
      </c>
      <c r="D35" s="108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>
        <v>1</v>
      </c>
      <c r="S35" s="110"/>
      <c r="T35" s="110"/>
      <c r="U35" s="110"/>
      <c r="V35" s="110"/>
      <c r="W35" s="110"/>
      <c r="X35" s="110"/>
      <c r="Y35" s="110"/>
      <c r="Z35" s="110"/>
      <c r="AA35" s="110">
        <v>1</v>
      </c>
      <c r="AB35" s="110"/>
      <c r="AC35" s="110"/>
      <c r="AD35" s="110"/>
      <c r="AE35" s="110"/>
      <c r="AF35" s="110"/>
      <c r="AG35" s="110"/>
      <c r="AH35" s="110"/>
      <c r="AI35" s="112"/>
      <c r="AJ35" s="109"/>
      <c r="AK35" s="110"/>
      <c r="AL35" s="110"/>
      <c r="AM35" s="110"/>
      <c r="AN35" s="110"/>
      <c r="AO35" s="110">
        <v>2</v>
      </c>
      <c r="AP35" s="110"/>
      <c r="AQ35" s="110"/>
      <c r="AR35" s="110"/>
      <c r="AS35" s="110"/>
      <c r="AT35" s="110">
        <v>1</v>
      </c>
      <c r="AU35" s="110"/>
      <c r="AV35" s="110"/>
      <c r="AW35" s="110"/>
      <c r="AX35" s="110"/>
      <c r="AY35" s="110"/>
      <c r="AZ35" s="110"/>
      <c r="BA35" s="110"/>
      <c r="BB35" s="110"/>
      <c r="BC35" s="110"/>
      <c r="BD35" s="111"/>
      <c r="BE35" s="18"/>
    </row>
    <row r="36" spans="1:57" x14ac:dyDescent="0.25">
      <c r="A36" s="102" t="s">
        <v>132</v>
      </c>
      <c r="B36" s="143" t="s">
        <v>36</v>
      </c>
      <c r="C36" s="93">
        <f t="shared" si="0"/>
        <v>8</v>
      </c>
      <c r="D36" s="108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2"/>
      <c r="AJ36" s="110"/>
      <c r="AK36" s="109"/>
      <c r="AL36" s="110">
        <v>7</v>
      </c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1">
        <v>1</v>
      </c>
      <c r="BE36" s="18"/>
    </row>
    <row r="37" spans="1:57" x14ac:dyDescent="0.25">
      <c r="A37" s="102" t="s">
        <v>133</v>
      </c>
      <c r="B37" s="143" t="s">
        <v>37</v>
      </c>
      <c r="C37" s="93">
        <f t="shared" si="0"/>
        <v>7</v>
      </c>
      <c r="D37" s="108">
        <v>1</v>
      </c>
      <c r="E37" s="110"/>
      <c r="F37" s="110"/>
      <c r="G37" s="110"/>
      <c r="H37" s="110"/>
      <c r="I37" s="110"/>
      <c r="J37" s="110"/>
      <c r="K37" s="110"/>
      <c r="L37" s="110"/>
      <c r="M37" s="110"/>
      <c r="N37" s="110">
        <v>1</v>
      </c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2"/>
      <c r="AJ37" s="110"/>
      <c r="AK37" s="110"/>
      <c r="AL37" s="109"/>
      <c r="AM37" s="110"/>
      <c r="AN37" s="110"/>
      <c r="AO37" s="110">
        <v>4</v>
      </c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1">
        <v>1</v>
      </c>
      <c r="BE37" s="18"/>
    </row>
    <row r="38" spans="1:57" x14ac:dyDescent="0.25">
      <c r="A38" s="102" t="s">
        <v>134</v>
      </c>
      <c r="B38" s="143" t="s">
        <v>38</v>
      </c>
      <c r="C38" s="93">
        <f t="shared" si="0"/>
        <v>1</v>
      </c>
      <c r="D38" s="108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2"/>
      <c r="AJ38" s="110"/>
      <c r="AK38" s="110"/>
      <c r="AL38" s="110"/>
      <c r="AM38" s="109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>
        <v>1</v>
      </c>
      <c r="BB38" s="110"/>
      <c r="BC38" s="110"/>
      <c r="BD38" s="111"/>
      <c r="BE38" s="18"/>
    </row>
    <row r="39" spans="1:57" x14ac:dyDescent="0.25">
      <c r="A39" s="102" t="s">
        <v>135</v>
      </c>
      <c r="B39" s="143" t="s">
        <v>39</v>
      </c>
      <c r="C39" s="93">
        <f t="shared" si="0"/>
        <v>5</v>
      </c>
      <c r="D39" s="108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2"/>
      <c r="AJ39" s="110"/>
      <c r="AK39" s="110"/>
      <c r="AL39" s="110"/>
      <c r="AM39" s="110"/>
      <c r="AN39" s="109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1">
        <v>5</v>
      </c>
      <c r="BE39" s="18"/>
    </row>
    <row r="40" spans="1:57" x14ac:dyDescent="0.25">
      <c r="A40" s="102" t="s">
        <v>136</v>
      </c>
      <c r="B40" s="143" t="s">
        <v>40</v>
      </c>
      <c r="C40" s="93">
        <f t="shared" si="0"/>
        <v>19</v>
      </c>
      <c r="D40" s="108"/>
      <c r="E40" s="110"/>
      <c r="F40" s="110"/>
      <c r="G40" s="110"/>
      <c r="H40" s="110"/>
      <c r="I40" s="110"/>
      <c r="J40" s="110">
        <v>1</v>
      </c>
      <c r="K40" s="110"/>
      <c r="L40" s="110"/>
      <c r="M40" s="110"/>
      <c r="N40" s="110">
        <v>5</v>
      </c>
      <c r="O40" s="110"/>
      <c r="P40" s="110"/>
      <c r="Q40" s="110"/>
      <c r="R40" s="110">
        <v>2</v>
      </c>
      <c r="S40" s="110"/>
      <c r="T40" s="110"/>
      <c r="U40" s="110"/>
      <c r="V40" s="110"/>
      <c r="W40" s="110"/>
      <c r="X40" s="110"/>
      <c r="Y40" s="110"/>
      <c r="Z40" s="110"/>
      <c r="AA40" s="110">
        <v>3</v>
      </c>
      <c r="AB40" s="110"/>
      <c r="AC40" s="110"/>
      <c r="AD40" s="110">
        <v>1</v>
      </c>
      <c r="AE40" s="110"/>
      <c r="AF40" s="110"/>
      <c r="AG40" s="110"/>
      <c r="AH40" s="110"/>
      <c r="AI40" s="112"/>
      <c r="AJ40" s="110">
        <v>1</v>
      </c>
      <c r="AK40" s="110"/>
      <c r="AL40" s="110"/>
      <c r="AM40" s="110"/>
      <c r="AN40" s="110"/>
      <c r="AO40" s="109"/>
      <c r="AP40" s="110"/>
      <c r="AQ40" s="110">
        <v>1</v>
      </c>
      <c r="AR40" s="110"/>
      <c r="AS40" s="110"/>
      <c r="AT40" s="110"/>
      <c r="AU40" s="110">
        <v>1</v>
      </c>
      <c r="AV40" s="110"/>
      <c r="AW40" s="110"/>
      <c r="AX40" s="110"/>
      <c r="AY40" s="110"/>
      <c r="AZ40" s="110"/>
      <c r="BA40" s="110"/>
      <c r="BB40" s="110">
        <v>1</v>
      </c>
      <c r="BC40" s="110"/>
      <c r="BD40" s="111">
        <v>3</v>
      </c>
      <c r="BE40" s="18"/>
    </row>
    <row r="41" spans="1:57" x14ac:dyDescent="0.25">
      <c r="A41" s="103" t="s">
        <v>137</v>
      </c>
      <c r="B41" s="144" t="s">
        <v>41</v>
      </c>
      <c r="C41" s="93">
        <f t="shared" si="0"/>
        <v>5</v>
      </c>
      <c r="D41" s="108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>
        <v>1</v>
      </c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2"/>
      <c r="AJ41" s="110"/>
      <c r="AK41" s="110"/>
      <c r="AL41" s="110"/>
      <c r="AM41" s="110"/>
      <c r="AN41" s="110"/>
      <c r="AO41" s="110"/>
      <c r="AP41" s="109"/>
      <c r="AQ41" s="110">
        <v>2</v>
      </c>
      <c r="AR41" s="110"/>
      <c r="AS41" s="110"/>
      <c r="AT41" s="110">
        <v>1</v>
      </c>
      <c r="AU41" s="110"/>
      <c r="AV41" s="110"/>
      <c r="AW41" s="110">
        <v>1</v>
      </c>
      <c r="AX41" s="110"/>
      <c r="AY41" s="110"/>
      <c r="AZ41" s="110"/>
      <c r="BA41" s="110"/>
      <c r="BB41" s="110"/>
      <c r="BC41" s="110"/>
      <c r="BD41" s="111"/>
      <c r="BE41" s="18"/>
    </row>
    <row r="42" spans="1:57" x14ac:dyDescent="0.25">
      <c r="A42" s="103" t="s">
        <v>138</v>
      </c>
      <c r="B42" s="144" t="s">
        <v>42</v>
      </c>
      <c r="C42" s="93">
        <f t="shared" si="0"/>
        <v>42</v>
      </c>
      <c r="D42" s="108"/>
      <c r="E42" s="110"/>
      <c r="F42" s="110"/>
      <c r="G42" s="110"/>
      <c r="H42" s="110"/>
      <c r="I42" s="110">
        <v>1</v>
      </c>
      <c r="J42" s="110"/>
      <c r="K42" s="110"/>
      <c r="L42" s="110"/>
      <c r="M42" s="110"/>
      <c r="N42" s="110">
        <v>1</v>
      </c>
      <c r="O42" s="110"/>
      <c r="P42" s="110"/>
      <c r="Q42" s="110"/>
      <c r="R42" s="110">
        <v>1</v>
      </c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2"/>
      <c r="AJ42" s="110"/>
      <c r="AK42" s="110"/>
      <c r="AL42" s="110"/>
      <c r="AM42" s="110"/>
      <c r="AN42" s="110"/>
      <c r="AO42" s="110">
        <v>1</v>
      </c>
      <c r="AP42" s="110">
        <v>19</v>
      </c>
      <c r="AQ42" s="109"/>
      <c r="AR42" s="110">
        <v>13</v>
      </c>
      <c r="AS42" s="110"/>
      <c r="AT42" s="110">
        <v>5</v>
      </c>
      <c r="AU42" s="110">
        <v>1</v>
      </c>
      <c r="AV42" s="110"/>
      <c r="AW42" s="110"/>
      <c r="AX42" s="110"/>
      <c r="AY42" s="110"/>
      <c r="AZ42" s="110"/>
      <c r="BA42" s="110"/>
      <c r="BB42" s="110"/>
      <c r="BC42" s="110"/>
      <c r="BD42" s="111"/>
      <c r="BE42" s="18"/>
    </row>
    <row r="43" spans="1:57" x14ac:dyDescent="0.25">
      <c r="A43" s="103" t="s">
        <v>139</v>
      </c>
      <c r="B43" s="144" t="s">
        <v>43</v>
      </c>
      <c r="C43" s="93">
        <f t="shared" si="0"/>
        <v>34</v>
      </c>
      <c r="D43" s="108"/>
      <c r="E43" s="110"/>
      <c r="F43" s="110"/>
      <c r="G43" s="110">
        <v>1</v>
      </c>
      <c r="H43" s="110"/>
      <c r="I43" s="110">
        <v>3</v>
      </c>
      <c r="J43" s="110"/>
      <c r="K43" s="110"/>
      <c r="L43" s="110"/>
      <c r="M43" s="110"/>
      <c r="N43" s="110"/>
      <c r="O43" s="110"/>
      <c r="P43" s="110"/>
      <c r="Q43" s="110"/>
      <c r="R43" s="110">
        <v>1</v>
      </c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2"/>
      <c r="AJ43" s="110"/>
      <c r="AK43" s="110"/>
      <c r="AL43" s="110"/>
      <c r="AM43" s="110"/>
      <c r="AN43" s="110"/>
      <c r="AO43" s="110"/>
      <c r="AP43" s="110"/>
      <c r="AQ43" s="110">
        <v>22</v>
      </c>
      <c r="AR43" s="109"/>
      <c r="AS43" s="110"/>
      <c r="AT43" s="110">
        <v>4</v>
      </c>
      <c r="AU43" s="110">
        <v>2</v>
      </c>
      <c r="AV43" s="110"/>
      <c r="AW43" s="110"/>
      <c r="AX43" s="110"/>
      <c r="AY43" s="110"/>
      <c r="AZ43" s="110"/>
      <c r="BA43" s="110"/>
      <c r="BB43" s="110">
        <v>1</v>
      </c>
      <c r="BC43" s="110"/>
      <c r="BD43" s="111"/>
      <c r="BE43" s="18"/>
    </row>
    <row r="44" spans="1:57" x14ac:dyDescent="0.25">
      <c r="A44" s="103" t="s">
        <v>140</v>
      </c>
      <c r="B44" s="144" t="s">
        <v>44</v>
      </c>
      <c r="C44" s="93">
        <f t="shared" si="0"/>
        <v>12</v>
      </c>
      <c r="D44" s="108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>
        <v>1</v>
      </c>
      <c r="AI44" s="112"/>
      <c r="AJ44" s="110"/>
      <c r="AK44" s="110"/>
      <c r="AL44" s="110"/>
      <c r="AM44" s="110"/>
      <c r="AN44" s="110"/>
      <c r="AO44" s="110"/>
      <c r="AP44" s="110">
        <v>3</v>
      </c>
      <c r="AQ44" s="110">
        <v>1</v>
      </c>
      <c r="AR44" s="110"/>
      <c r="AS44" s="109"/>
      <c r="AT44" s="110">
        <v>7</v>
      </c>
      <c r="AU44" s="110"/>
      <c r="AV44" s="110"/>
      <c r="AW44" s="110"/>
      <c r="AX44" s="110"/>
      <c r="AY44" s="110"/>
      <c r="AZ44" s="110"/>
      <c r="BA44" s="110"/>
      <c r="BB44" s="110"/>
      <c r="BC44" s="110"/>
      <c r="BD44" s="111"/>
      <c r="BE44" s="18"/>
    </row>
    <row r="45" spans="1:57" x14ac:dyDescent="0.25">
      <c r="A45" s="103" t="s">
        <v>141</v>
      </c>
      <c r="B45" s="144" t="s">
        <v>45</v>
      </c>
      <c r="C45" s="93">
        <f t="shared" si="0"/>
        <v>18</v>
      </c>
      <c r="D45" s="108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>
        <v>1</v>
      </c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2"/>
      <c r="AJ45" s="110"/>
      <c r="AK45" s="110"/>
      <c r="AL45" s="110"/>
      <c r="AM45" s="110"/>
      <c r="AN45" s="110"/>
      <c r="AO45" s="110"/>
      <c r="AP45" s="110">
        <v>1</v>
      </c>
      <c r="AQ45" s="110">
        <v>1</v>
      </c>
      <c r="AR45" s="110">
        <v>1</v>
      </c>
      <c r="AS45" s="110">
        <v>2</v>
      </c>
      <c r="AT45" s="109"/>
      <c r="AU45" s="110">
        <v>12</v>
      </c>
      <c r="AV45" s="110"/>
      <c r="AW45" s="110"/>
      <c r="AX45" s="110"/>
      <c r="AY45" s="110"/>
      <c r="AZ45" s="110"/>
      <c r="BA45" s="110"/>
      <c r="BB45" s="110"/>
      <c r="BC45" s="110"/>
      <c r="BD45" s="111"/>
      <c r="BE45" s="18"/>
    </row>
    <row r="46" spans="1:57" x14ac:dyDescent="0.25">
      <c r="A46" s="103" t="s">
        <v>142</v>
      </c>
      <c r="B46" s="144" t="s">
        <v>46</v>
      </c>
      <c r="C46" s="93">
        <f t="shared" si="0"/>
        <v>55</v>
      </c>
      <c r="D46" s="108">
        <v>2</v>
      </c>
      <c r="E46" s="110"/>
      <c r="F46" s="110"/>
      <c r="G46" s="110"/>
      <c r="H46" s="110"/>
      <c r="I46" s="110"/>
      <c r="J46" s="110">
        <v>6</v>
      </c>
      <c r="K46" s="110"/>
      <c r="L46" s="110"/>
      <c r="M46" s="110"/>
      <c r="N46" s="110">
        <v>1</v>
      </c>
      <c r="O46" s="110"/>
      <c r="P46" s="110"/>
      <c r="Q46" s="110">
        <v>1</v>
      </c>
      <c r="R46" s="110">
        <v>1</v>
      </c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2"/>
      <c r="AJ46" s="110"/>
      <c r="AK46" s="110"/>
      <c r="AL46" s="110"/>
      <c r="AM46" s="110"/>
      <c r="AN46" s="110"/>
      <c r="AO46" s="110">
        <v>1</v>
      </c>
      <c r="AP46" s="110"/>
      <c r="AQ46" s="110">
        <v>2</v>
      </c>
      <c r="AR46" s="110">
        <v>1</v>
      </c>
      <c r="AS46" s="110">
        <v>1</v>
      </c>
      <c r="AT46" s="110">
        <v>26</v>
      </c>
      <c r="AU46" s="109"/>
      <c r="AV46" s="110"/>
      <c r="AW46" s="110"/>
      <c r="AX46" s="110">
        <v>6</v>
      </c>
      <c r="AY46" s="110"/>
      <c r="AZ46" s="110"/>
      <c r="BA46" s="110"/>
      <c r="BB46" s="110">
        <v>1</v>
      </c>
      <c r="BC46" s="110"/>
      <c r="BD46" s="111">
        <v>6</v>
      </c>
      <c r="BE46" s="18"/>
    </row>
    <row r="47" spans="1:57" x14ac:dyDescent="0.25">
      <c r="A47" s="103" t="s">
        <v>143</v>
      </c>
      <c r="B47" s="144" t="s">
        <v>47</v>
      </c>
      <c r="C47" s="93">
        <f t="shared" si="0"/>
        <v>5</v>
      </c>
      <c r="D47" s="108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>
        <v>1</v>
      </c>
      <c r="S47" s="110"/>
      <c r="T47" s="110"/>
      <c r="U47" s="110"/>
      <c r="V47" s="110"/>
      <c r="W47" s="110"/>
      <c r="X47" s="110">
        <v>1</v>
      </c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2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>
        <v>1</v>
      </c>
      <c r="AV47" s="109"/>
      <c r="AW47" s="110">
        <v>2</v>
      </c>
      <c r="AX47" s="110"/>
      <c r="AY47" s="110"/>
      <c r="AZ47" s="110"/>
      <c r="BA47" s="110"/>
      <c r="BB47" s="110"/>
      <c r="BC47" s="110"/>
      <c r="BD47" s="111"/>
      <c r="BE47" s="18"/>
    </row>
    <row r="48" spans="1:57" x14ac:dyDescent="0.25">
      <c r="A48" s="103" t="s">
        <v>144</v>
      </c>
      <c r="B48" s="144" t="s">
        <v>48</v>
      </c>
      <c r="C48" s="93">
        <f t="shared" si="0"/>
        <v>11</v>
      </c>
      <c r="D48" s="108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>
        <v>1</v>
      </c>
      <c r="S48" s="110"/>
      <c r="T48" s="110"/>
      <c r="U48" s="110"/>
      <c r="V48" s="110"/>
      <c r="W48" s="110">
        <v>1</v>
      </c>
      <c r="X48" s="110">
        <v>1</v>
      </c>
      <c r="Y48" s="110">
        <v>1</v>
      </c>
      <c r="Z48" s="110"/>
      <c r="AA48" s="110"/>
      <c r="AB48" s="110"/>
      <c r="AC48" s="110"/>
      <c r="AD48" s="110"/>
      <c r="AE48" s="110"/>
      <c r="AF48" s="110"/>
      <c r="AG48" s="110"/>
      <c r="AH48" s="110"/>
      <c r="AI48" s="112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>
        <v>1</v>
      </c>
      <c r="AU48" s="110"/>
      <c r="AV48" s="110">
        <v>5</v>
      </c>
      <c r="AW48" s="109"/>
      <c r="AX48" s="110"/>
      <c r="AY48" s="110">
        <v>1</v>
      </c>
      <c r="AZ48" s="110"/>
      <c r="BA48" s="110"/>
      <c r="BB48" s="110"/>
      <c r="BC48" s="110"/>
      <c r="BD48" s="111"/>
      <c r="BE48" s="18"/>
    </row>
    <row r="49" spans="1:57" x14ac:dyDescent="0.25">
      <c r="A49" s="103" t="s">
        <v>145</v>
      </c>
      <c r="B49" s="144" t="s">
        <v>49</v>
      </c>
      <c r="C49" s="93">
        <f t="shared" si="0"/>
        <v>25</v>
      </c>
      <c r="D49" s="108"/>
      <c r="E49" s="110"/>
      <c r="F49" s="110"/>
      <c r="G49" s="110"/>
      <c r="H49" s="110"/>
      <c r="I49" s="110"/>
      <c r="J49" s="110">
        <v>8</v>
      </c>
      <c r="K49" s="110"/>
      <c r="L49" s="110"/>
      <c r="M49" s="110"/>
      <c r="N49" s="110">
        <v>2</v>
      </c>
      <c r="O49" s="110"/>
      <c r="P49" s="110"/>
      <c r="Q49" s="110"/>
      <c r="R49" s="110">
        <v>3</v>
      </c>
      <c r="S49" s="110"/>
      <c r="T49" s="110"/>
      <c r="U49" s="110"/>
      <c r="V49" s="110"/>
      <c r="W49" s="110">
        <v>1</v>
      </c>
      <c r="X49" s="110"/>
      <c r="Y49" s="110"/>
      <c r="Z49" s="110"/>
      <c r="AA49" s="110"/>
      <c r="AB49" s="110"/>
      <c r="AC49" s="110"/>
      <c r="AD49" s="110"/>
      <c r="AE49" s="110">
        <v>2</v>
      </c>
      <c r="AF49" s="110"/>
      <c r="AG49" s="110"/>
      <c r="AH49" s="110">
        <v>5</v>
      </c>
      <c r="AI49" s="112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>
        <v>1</v>
      </c>
      <c r="AU49" s="110">
        <v>1</v>
      </c>
      <c r="AV49" s="110"/>
      <c r="AW49" s="110"/>
      <c r="AX49" s="109"/>
      <c r="AY49" s="110"/>
      <c r="AZ49" s="110"/>
      <c r="BA49" s="110">
        <v>1</v>
      </c>
      <c r="BB49" s="110"/>
      <c r="BC49" s="110"/>
      <c r="BD49" s="111">
        <v>1</v>
      </c>
      <c r="BE49" s="18"/>
    </row>
    <row r="50" spans="1:57" x14ac:dyDescent="0.25">
      <c r="A50" s="68" t="s">
        <v>146</v>
      </c>
      <c r="B50" s="145" t="s">
        <v>50</v>
      </c>
      <c r="C50" s="93">
        <f t="shared" si="0"/>
        <v>4</v>
      </c>
      <c r="D50" s="108"/>
      <c r="E50" s="110"/>
      <c r="F50" s="110"/>
      <c r="G50" s="110"/>
      <c r="H50" s="110"/>
      <c r="I50" s="110"/>
      <c r="J50" s="110">
        <v>1</v>
      </c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2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>
        <v>1</v>
      </c>
      <c r="AV50" s="110"/>
      <c r="AW50" s="110"/>
      <c r="AX50" s="110"/>
      <c r="AY50" s="109"/>
      <c r="AZ50" s="110"/>
      <c r="BA50" s="110">
        <v>1</v>
      </c>
      <c r="BB50" s="110">
        <v>1</v>
      </c>
      <c r="BC50" s="110"/>
      <c r="BD50" s="111"/>
      <c r="BE50" s="18"/>
    </row>
    <row r="51" spans="1:57" x14ac:dyDescent="0.25">
      <c r="A51" s="68" t="s">
        <v>147</v>
      </c>
      <c r="B51" s="145" t="s">
        <v>51</v>
      </c>
      <c r="C51" s="93">
        <f t="shared" si="0"/>
        <v>2</v>
      </c>
      <c r="D51" s="108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2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>
        <v>1</v>
      </c>
      <c r="AZ51" s="109"/>
      <c r="BA51" s="110"/>
      <c r="BB51" s="110"/>
      <c r="BC51" s="110"/>
      <c r="BD51" s="111">
        <v>1</v>
      </c>
      <c r="BE51" s="18"/>
    </row>
    <row r="52" spans="1:57" x14ac:dyDescent="0.25">
      <c r="A52" s="68" t="s">
        <v>148</v>
      </c>
      <c r="B52" s="145" t="s">
        <v>52</v>
      </c>
      <c r="C52" s="93">
        <f t="shared" si="0"/>
        <v>3</v>
      </c>
      <c r="D52" s="108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2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>
        <v>1</v>
      </c>
      <c r="AZ52" s="110"/>
      <c r="BA52" s="109"/>
      <c r="BB52" s="110">
        <v>1</v>
      </c>
      <c r="BC52" s="110">
        <v>1</v>
      </c>
      <c r="BD52" s="111"/>
      <c r="BE52" s="18"/>
    </row>
    <row r="53" spans="1:57" x14ac:dyDescent="0.25">
      <c r="A53" s="68" t="s">
        <v>149</v>
      </c>
      <c r="B53" s="145" t="s">
        <v>53</v>
      </c>
      <c r="C53" s="93">
        <f t="shared" si="0"/>
        <v>25</v>
      </c>
      <c r="D53" s="108"/>
      <c r="E53" s="110"/>
      <c r="F53" s="110"/>
      <c r="G53" s="110"/>
      <c r="H53" s="110"/>
      <c r="I53" s="110"/>
      <c r="J53" s="110"/>
      <c r="K53" s="110"/>
      <c r="L53" s="110"/>
      <c r="M53" s="110"/>
      <c r="N53" s="110">
        <v>1</v>
      </c>
      <c r="O53" s="110"/>
      <c r="P53" s="110"/>
      <c r="Q53" s="110">
        <v>1</v>
      </c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>
        <v>1</v>
      </c>
      <c r="AC53" s="110"/>
      <c r="AD53" s="110"/>
      <c r="AE53" s="110"/>
      <c r="AF53" s="110"/>
      <c r="AG53" s="110"/>
      <c r="AH53" s="110"/>
      <c r="AI53" s="112"/>
      <c r="AJ53" s="110"/>
      <c r="AK53" s="110"/>
      <c r="AL53" s="110"/>
      <c r="AM53" s="110"/>
      <c r="AN53" s="110"/>
      <c r="AO53" s="110">
        <v>2</v>
      </c>
      <c r="AP53" s="110"/>
      <c r="AQ53" s="110"/>
      <c r="AR53" s="110"/>
      <c r="AS53" s="110"/>
      <c r="AT53" s="110">
        <v>3</v>
      </c>
      <c r="AU53" s="110">
        <v>1</v>
      </c>
      <c r="AV53" s="110"/>
      <c r="AW53" s="110"/>
      <c r="AX53" s="110"/>
      <c r="AY53" s="110">
        <v>2</v>
      </c>
      <c r="AZ53" s="110"/>
      <c r="BA53" s="110">
        <v>10</v>
      </c>
      <c r="BB53" s="109"/>
      <c r="BC53" s="110"/>
      <c r="BD53" s="111">
        <v>4</v>
      </c>
      <c r="BE53" s="18"/>
    </row>
    <row r="54" spans="1:57" x14ac:dyDescent="0.25">
      <c r="A54" s="68" t="s">
        <v>150</v>
      </c>
      <c r="B54" s="145" t="s">
        <v>54</v>
      </c>
      <c r="C54" s="93">
        <f t="shared" si="0"/>
        <v>13</v>
      </c>
      <c r="D54" s="108">
        <v>1</v>
      </c>
      <c r="E54" s="110">
        <v>1</v>
      </c>
      <c r="F54" s="110">
        <v>1</v>
      </c>
      <c r="G54" s="110"/>
      <c r="H54" s="110"/>
      <c r="I54" s="110"/>
      <c r="J54" s="110"/>
      <c r="K54" s="110"/>
      <c r="L54" s="110"/>
      <c r="M54" s="110">
        <v>1</v>
      </c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2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>
        <v>1</v>
      </c>
      <c r="BA54" s="110">
        <v>1</v>
      </c>
      <c r="BB54" s="110">
        <v>1</v>
      </c>
      <c r="BC54" s="109"/>
      <c r="BD54" s="111">
        <v>6</v>
      </c>
      <c r="BE54" s="18"/>
    </row>
    <row r="55" spans="1:57" ht="15.75" thickBot="1" x14ac:dyDescent="0.3">
      <c r="A55" s="104" t="s">
        <v>151</v>
      </c>
      <c r="B55" s="191" t="s">
        <v>55</v>
      </c>
      <c r="C55" s="94">
        <f t="shared" si="0"/>
        <v>32</v>
      </c>
      <c r="D55" s="113">
        <v>3</v>
      </c>
      <c r="E55" s="114">
        <v>1</v>
      </c>
      <c r="F55" s="114">
        <v>1</v>
      </c>
      <c r="G55" s="114"/>
      <c r="H55" s="114"/>
      <c r="I55" s="114">
        <v>1</v>
      </c>
      <c r="J55" s="114">
        <v>4</v>
      </c>
      <c r="K55" s="114">
        <v>5</v>
      </c>
      <c r="L55" s="114">
        <v>1</v>
      </c>
      <c r="M55" s="114">
        <v>1</v>
      </c>
      <c r="N55" s="114">
        <v>4</v>
      </c>
      <c r="O55" s="114">
        <v>1</v>
      </c>
      <c r="P55" s="114"/>
      <c r="Q55" s="114"/>
      <c r="R55" s="114">
        <v>1</v>
      </c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>
        <v>1</v>
      </c>
      <c r="AD55" s="114"/>
      <c r="AE55" s="114"/>
      <c r="AF55" s="114"/>
      <c r="AG55" s="114"/>
      <c r="AH55" s="114"/>
      <c r="AI55" s="115"/>
      <c r="AJ55" s="114"/>
      <c r="AK55" s="114"/>
      <c r="AL55" s="114"/>
      <c r="AM55" s="114"/>
      <c r="AN55" s="114"/>
      <c r="AO55" s="114">
        <v>2</v>
      </c>
      <c r="AP55" s="114"/>
      <c r="AQ55" s="114"/>
      <c r="AR55" s="114"/>
      <c r="AS55" s="114"/>
      <c r="AT55" s="114"/>
      <c r="AU55" s="114">
        <v>1</v>
      </c>
      <c r="AV55" s="114"/>
      <c r="AW55" s="114"/>
      <c r="AX55" s="114"/>
      <c r="AY55" s="114"/>
      <c r="AZ55" s="114"/>
      <c r="BA55" s="114"/>
      <c r="BB55" s="114">
        <v>5</v>
      </c>
      <c r="BC55" s="114"/>
      <c r="BD55" s="116"/>
      <c r="BE55" s="18"/>
    </row>
    <row r="56" spans="1:57" ht="15.75" thickBot="1" x14ac:dyDescent="0.3">
      <c r="A56" s="54"/>
      <c r="B56" s="327" t="s">
        <v>185</v>
      </c>
      <c r="C56" s="326"/>
      <c r="D56" s="95">
        <f>SUM(D3:D55)</f>
        <v>23</v>
      </c>
      <c r="E56" s="95">
        <f t="shared" ref="E56:BD56" si="1">SUM(E3:E55)</f>
        <v>9</v>
      </c>
      <c r="F56" s="95">
        <f t="shared" si="1"/>
        <v>9</v>
      </c>
      <c r="G56" s="95">
        <f t="shared" si="1"/>
        <v>2</v>
      </c>
      <c r="H56" s="95">
        <f t="shared" si="1"/>
        <v>4</v>
      </c>
      <c r="I56" s="95">
        <f t="shared" si="1"/>
        <v>9</v>
      </c>
      <c r="J56" s="95">
        <f t="shared" si="1"/>
        <v>28</v>
      </c>
      <c r="K56" s="95">
        <f t="shared" si="1"/>
        <v>9</v>
      </c>
      <c r="L56" s="95">
        <f t="shared" si="1"/>
        <v>4</v>
      </c>
      <c r="M56" s="95">
        <f t="shared" si="1"/>
        <v>14</v>
      </c>
      <c r="N56" s="95">
        <f t="shared" si="1"/>
        <v>52</v>
      </c>
      <c r="O56" s="95">
        <f t="shared" si="1"/>
        <v>1</v>
      </c>
      <c r="P56" s="95">
        <f t="shared" si="1"/>
        <v>0</v>
      </c>
      <c r="Q56" s="95">
        <f t="shared" si="1"/>
        <v>2</v>
      </c>
      <c r="R56" s="95">
        <f t="shared" si="1"/>
        <v>25</v>
      </c>
      <c r="S56" s="95">
        <f t="shared" si="1"/>
        <v>4</v>
      </c>
      <c r="T56" s="95">
        <f t="shared" si="1"/>
        <v>1</v>
      </c>
      <c r="U56" s="95">
        <f t="shared" si="1"/>
        <v>1</v>
      </c>
      <c r="V56" s="95">
        <f t="shared" si="1"/>
        <v>0</v>
      </c>
      <c r="W56" s="95">
        <f t="shared" si="1"/>
        <v>7</v>
      </c>
      <c r="X56" s="95">
        <f t="shared" si="1"/>
        <v>5</v>
      </c>
      <c r="Y56" s="95">
        <f t="shared" si="1"/>
        <v>2</v>
      </c>
      <c r="Z56" s="95">
        <f t="shared" si="1"/>
        <v>2</v>
      </c>
      <c r="AA56" s="95">
        <f t="shared" si="1"/>
        <v>11</v>
      </c>
      <c r="AB56" s="95">
        <f t="shared" si="1"/>
        <v>3</v>
      </c>
      <c r="AC56" s="95">
        <f t="shared" si="1"/>
        <v>7</v>
      </c>
      <c r="AD56" s="95">
        <f t="shared" si="1"/>
        <v>5</v>
      </c>
      <c r="AE56" s="95">
        <f t="shared" si="1"/>
        <v>11</v>
      </c>
      <c r="AF56" s="95">
        <f t="shared" si="1"/>
        <v>0</v>
      </c>
      <c r="AG56" s="95">
        <f t="shared" si="1"/>
        <v>1</v>
      </c>
      <c r="AH56" s="95">
        <f t="shared" si="1"/>
        <v>14</v>
      </c>
      <c r="AI56" s="95">
        <f t="shared" si="1"/>
        <v>0</v>
      </c>
      <c r="AJ56" s="95">
        <f t="shared" si="1"/>
        <v>1</v>
      </c>
      <c r="AK56" s="95">
        <f t="shared" si="1"/>
        <v>0</v>
      </c>
      <c r="AL56" s="95">
        <f t="shared" si="1"/>
        <v>7</v>
      </c>
      <c r="AM56" s="95">
        <f t="shared" si="1"/>
        <v>0</v>
      </c>
      <c r="AN56" s="95">
        <f t="shared" si="1"/>
        <v>0</v>
      </c>
      <c r="AO56" s="95">
        <f t="shared" si="1"/>
        <v>18</v>
      </c>
      <c r="AP56" s="95">
        <f t="shared" si="1"/>
        <v>24</v>
      </c>
      <c r="AQ56" s="95">
        <f t="shared" si="1"/>
        <v>30</v>
      </c>
      <c r="AR56" s="95">
        <f t="shared" si="1"/>
        <v>15</v>
      </c>
      <c r="AS56" s="95">
        <f t="shared" si="1"/>
        <v>3</v>
      </c>
      <c r="AT56" s="95">
        <f t="shared" si="1"/>
        <v>52</v>
      </c>
      <c r="AU56" s="95">
        <f t="shared" si="1"/>
        <v>31</v>
      </c>
      <c r="AV56" s="95">
        <f t="shared" si="1"/>
        <v>5</v>
      </c>
      <c r="AW56" s="95">
        <f t="shared" si="1"/>
        <v>4</v>
      </c>
      <c r="AX56" s="95">
        <f t="shared" si="1"/>
        <v>11</v>
      </c>
      <c r="AY56" s="95">
        <f t="shared" si="1"/>
        <v>7</v>
      </c>
      <c r="AZ56" s="95">
        <f t="shared" si="1"/>
        <v>4</v>
      </c>
      <c r="BA56" s="95">
        <f t="shared" si="1"/>
        <v>16</v>
      </c>
      <c r="BB56" s="95">
        <f t="shared" si="1"/>
        <v>21</v>
      </c>
      <c r="BC56" s="95">
        <f t="shared" si="1"/>
        <v>11</v>
      </c>
      <c r="BD56" s="96">
        <f t="shared" si="1"/>
        <v>91</v>
      </c>
      <c r="BE56" s="18"/>
    </row>
    <row r="57" spans="1:57" ht="46.5" customHeight="1" x14ac:dyDescent="0.25">
      <c r="A57" s="50"/>
      <c r="B57" s="51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</row>
  </sheetData>
  <mergeCells count="1">
    <mergeCell ref="B56:C56"/>
  </mergeCells>
  <conditionalFormatting sqref="C3:C55 D56:BD56">
    <cfRule type="cellIs" dxfId="3" priority="1" operator="equal">
      <formula>0</formula>
    </cfRule>
    <cfRule type="colorScale" priority="2">
      <colorScale>
        <cfvo type="num" val="1"/>
        <cfvo type="max"/>
        <color rgb="FFFF99FF"/>
        <color rgb="FF7030A0"/>
      </colorScale>
    </cfRule>
  </conditionalFormatting>
  <conditionalFormatting sqref="D3:BD55">
    <cfRule type="colorScale" priority="3">
      <colorScale>
        <cfvo type="num" val="1"/>
        <cfvo type="num" val="5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7"/>
  <sheetViews>
    <sheetView zoomScale="78" zoomScaleNormal="78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8" sqref="B8"/>
    </sheetView>
  </sheetViews>
  <sheetFormatPr baseColWidth="10" defaultRowHeight="15" x14ac:dyDescent="0.25"/>
  <cols>
    <col min="1" max="1" width="37.5703125" style="46" customWidth="1"/>
    <col min="2" max="2" width="6.85546875" style="45" customWidth="1"/>
    <col min="3" max="3" width="3.85546875" customWidth="1"/>
    <col min="4" max="56" width="4.140625" customWidth="1"/>
  </cols>
  <sheetData>
    <row r="1" spans="1:57" s="44" customFormat="1" ht="134.25" customHeight="1" x14ac:dyDescent="0.2">
      <c r="A1" s="65" t="s">
        <v>239</v>
      </c>
      <c r="B1" s="57"/>
      <c r="C1" s="91" t="s">
        <v>187</v>
      </c>
      <c r="D1" s="193" t="s">
        <v>99</v>
      </c>
      <c r="E1" s="194" t="s">
        <v>100</v>
      </c>
      <c r="F1" s="194" t="s">
        <v>101</v>
      </c>
      <c r="G1" s="194" t="s">
        <v>102</v>
      </c>
      <c r="H1" s="194" t="s">
        <v>103</v>
      </c>
      <c r="I1" s="194" t="s">
        <v>104</v>
      </c>
      <c r="J1" s="194" t="s">
        <v>105</v>
      </c>
      <c r="K1" s="195" t="s">
        <v>106</v>
      </c>
      <c r="L1" s="195" t="s">
        <v>107</v>
      </c>
      <c r="M1" s="195" t="s">
        <v>108</v>
      </c>
      <c r="N1" s="195" t="s">
        <v>109</v>
      </c>
      <c r="O1" s="196" t="s">
        <v>110</v>
      </c>
      <c r="P1" s="196" t="s">
        <v>111</v>
      </c>
      <c r="Q1" s="197" t="s">
        <v>112</v>
      </c>
      <c r="R1" s="198" t="s">
        <v>113</v>
      </c>
      <c r="S1" s="198" t="s">
        <v>114</v>
      </c>
      <c r="T1" s="198" t="s">
        <v>115</v>
      </c>
      <c r="U1" s="198" t="s">
        <v>116</v>
      </c>
      <c r="V1" s="198" t="s">
        <v>117</v>
      </c>
      <c r="W1" s="199" t="s">
        <v>118</v>
      </c>
      <c r="X1" s="200" t="s">
        <v>119</v>
      </c>
      <c r="Y1" s="200" t="s">
        <v>120</v>
      </c>
      <c r="Z1" s="200" t="s">
        <v>121</v>
      </c>
      <c r="AA1" s="200" t="s">
        <v>122</v>
      </c>
      <c r="AB1" s="200" t="s">
        <v>123</v>
      </c>
      <c r="AC1" s="200" t="s">
        <v>124</v>
      </c>
      <c r="AD1" s="201" t="s">
        <v>125</v>
      </c>
      <c r="AE1" s="201" t="s">
        <v>126</v>
      </c>
      <c r="AF1" s="201" t="s">
        <v>127</v>
      </c>
      <c r="AG1" s="201" t="s">
        <v>128</v>
      </c>
      <c r="AH1" s="201" t="s">
        <v>129</v>
      </c>
      <c r="AI1" s="202" t="s">
        <v>130</v>
      </c>
      <c r="AJ1" s="202" t="s">
        <v>131</v>
      </c>
      <c r="AK1" s="202" t="s">
        <v>132</v>
      </c>
      <c r="AL1" s="202" t="s">
        <v>133</v>
      </c>
      <c r="AM1" s="202" t="s">
        <v>134</v>
      </c>
      <c r="AN1" s="202" t="s">
        <v>135</v>
      </c>
      <c r="AO1" s="202" t="s">
        <v>136</v>
      </c>
      <c r="AP1" s="203" t="s">
        <v>137</v>
      </c>
      <c r="AQ1" s="203" t="s">
        <v>138</v>
      </c>
      <c r="AR1" s="203" t="s">
        <v>139</v>
      </c>
      <c r="AS1" s="203" t="s">
        <v>140</v>
      </c>
      <c r="AT1" s="203" t="s">
        <v>141</v>
      </c>
      <c r="AU1" s="203" t="s">
        <v>142</v>
      </c>
      <c r="AV1" s="203" t="s">
        <v>143</v>
      </c>
      <c r="AW1" s="203" t="s">
        <v>144</v>
      </c>
      <c r="AX1" s="203" t="s">
        <v>145</v>
      </c>
      <c r="AY1" s="204" t="s">
        <v>146</v>
      </c>
      <c r="AZ1" s="204" t="s">
        <v>147</v>
      </c>
      <c r="BA1" s="204" t="s">
        <v>148</v>
      </c>
      <c r="BB1" s="204" t="s">
        <v>149</v>
      </c>
      <c r="BC1" s="204" t="s">
        <v>150</v>
      </c>
      <c r="BD1" s="205" t="s">
        <v>151</v>
      </c>
      <c r="BE1" s="49"/>
    </row>
    <row r="2" spans="1:57" ht="38.25" customHeight="1" thickBot="1" x14ac:dyDescent="0.3">
      <c r="A2" s="63" t="s">
        <v>186</v>
      </c>
      <c r="B2" s="61"/>
      <c r="C2" s="92"/>
      <c r="D2" s="164" t="s">
        <v>3</v>
      </c>
      <c r="E2" s="165" t="s">
        <v>4</v>
      </c>
      <c r="F2" s="165" t="s">
        <v>5</v>
      </c>
      <c r="G2" s="165" t="s">
        <v>6</v>
      </c>
      <c r="H2" s="165" t="s">
        <v>7</v>
      </c>
      <c r="I2" s="165" t="s">
        <v>8</v>
      </c>
      <c r="J2" s="165" t="s">
        <v>9</v>
      </c>
      <c r="K2" s="166" t="s">
        <v>10</v>
      </c>
      <c r="L2" s="166" t="s">
        <v>11</v>
      </c>
      <c r="M2" s="166" t="s">
        <v>12</v>
      </c>
      <c r="N2" s="166" t="s">
        <v>13</v>
      </c>
      <c r="O2" s="167" t="s">
        <v>14</v>
      </c>
      <c r="P2" s="167" t="s">
        <v>15</v>
      </c>
      <c r="Q2" s="168" t="s">
        <v>16</v>
      </c>
      <c r="R2" s="169" t="s">
        <v>17</v>
      </c>
      <c r="S2" s="169" t="s">
        <v>18</v>
      </c>
      <c r="T2" s="169" t="s">
        <v>19</v>
      </c>
      <c r="U2" s="169" t="s">
        <v>20</v>
      </c>
      <c r="V2" s="169" t="s">
        <v>21</v>
      </c>
      <c r="W2" s="213" t="s">
        <v>22</v>
      </c>
      <c r="X2" s="170" t="s">
        <v>23</v>
      </c>
      <c r="Y2" s="170" t="s">
        <v>24</v>
      </c>
      <c r="Z2" s="170" t="s">
        <v>25</v>
      </c>
      <c r="AA2" s="170" t="s">
        <v>26</v>
      </c>
      <c r="AB2" s="170" t="s">
        <v>27</v>
      </c>
      <c r="AC2" s="170" t="s">
        <v>28</v>
      </c>
      <c r="AD2" s="171" t="s">
        <v>29</v>
      </c>
      <c r="AE2" s="171" t="s">
        <v>30</v>
      </c>
      <c r="AF2" s="171" t="s">
        <v>31</v>
      </c>
      <c r="AG2" s="171" t="s">
        <v>32</v>
      </c>
      <c r="AH2" s="171" t="s">
        <v>33</v>
      </c>
      <c r="AI2" s="172" t="s">
        <v>34</v>
      </c>
      <c r="AJ2" s="172" t="s">
        <v>35</v>
      </c>
      <c r="AK2" s="172" t="s">
        <v>36</v>
      </c>
      <c r="AL2" s="172" t="s">
        <v>37</v>
      </c>
      <c r="AM2" s="172" t="s">
        <v>38</v>
      </c>
      <c r="AN2" s="172" t="s">
        <v>39</v>
      </c>
      <c r="AO2" s="172" t="s">
        <v>40</v>
      </c>
      <c r="AP2" s="173" t="s">
        <v>41</v>
      </c>
      <c r="AQ2" s="173" t="s">
        <v>42</v>
      </c>
      <c r="AR2" s="173" t="s">
        <v>43</v>
      </c>
      <c r="AS2" s="173" t="s">
        <v>44</v>
      </c>
      <c r="AT2" s="173" t="s">
        <v>45</v>
      </c>
      <c r="AU2" s="173" t="s">
        <v>46</v>
      </c>
      <c r="AV2" s="173" t="s">
        <v>47</v>
      </c>
      <c r="AW2" s="173" t="s">
        <v>48</v>
      </c>
      <c r="AX2" s="173" t="s">
        <v>49</v>
      </c>
      <c r="AY2" s="174" t="s">
        <v>50</v>
      </c>
      <c r="AZ2" s="175" t="s">
        <v>51</v>
      </c>
      <c r="BA2" s="175" t="s">
        <v>52</v>
      </c>
      <c r="BB2" s="175" t="s">
        <v>53</v>
      </c>
      <c r="BC2" s="175" t="s">
        <v>54</v>
      </c>
      <c r="BD2" s="176" t="s">
        <v>55</v>
      </c>
      <c r="BE2" s="18"/>
    </row>
    <row r="3" spans="1:57" x14ac:dyDescent="0.25">
      <c r="A3" s="97" t="s">
        <v>99</v>
      </c>
      <c r="B3" s="135" t="s">
        <v>3</v>
      </c>
      <c r="C3" s="162">
        <f>SUM(D3:BD3)</f>
        <v>72</v>
      </c>
      <c r="D3" s="121"/>
      <c r="E3" s="178">
        <f>'matrice US_2021_CQEP'!E3+'matrice US_201015_CQEP'!E3</f>
        <v>10</v>
      </c>
      <c r="F3" s="178">
        <f>'matrice US_2021_CQEP'!F3+'matrice US_201015_CQEP'!F3</f>
        <v>5</v>
      </c>
      <c r="G3" s="178">
        <f>'matrice US_2021_CQEP'!G3+'matrice US_201015_CQEP'!G3</f>
        <v>0</v>
      </c>
      <c r="H3" s="178">
        <f>'matrice US_2021_CQEP'!H3+'matrice US_201015_CQEP'!H3</f>
        <v>1</v>
      </c>
      <c r="I3" s="178">
        <f>'matrice US_2021_CQEP'!I3+'matrice US_201015_CQEP'!I3</f>
        <v>5</v>
      </c>
      <c r="J3" s="178">
        <f>'matrice US_2021_CQEP'!J3+'matrice US_201015_CQEP'!J3</f>
        <v>5</v>
      </c>
      <c r="K3" s="178">
        <f>'matrice US_2021_CQEP'!K3+'matrice US_201015_CQEP'!K3</f>
        <v>0</v>
      </c>
      <c r="L3" s="178">
        <f>'matrice US_2021_CQEP'!L3+'matrice US_201015_CQEP'!L3</f>
        <v>1</v>
      </c>
      <c r="M3" s="178">
        <f>'matrice US_2021_CQEP'!M3+'matrice US_201015_CQEP'!M3</f>
        <v>0</v>
      </c>
      <c r="N3" s="178">
        <f>'matrice US_2021_CQEP'!N3+'matrice US_201015_CQEP'!N3</f>
        <v>3</v>
      </c>
      <c r="O3" s="178">
        <f>'matrice US_2021_CQEP'!O3+'matrice US_201015_CQEP'!O3</f>
        <v>0</v>
      </c>
      <c r="P3" s="178">
        <f>'matrice US_2021_CQEP'!P3+'matrice US_201015_CQEP'!P3</f>
        <v>0</v>
      </c>
      <c r="Q3" s="178">
        <f>'matrice US_2021_CQEP'!Q3+'matrice US_201015_CQEP'!Q3</f>
        <v>0</v>
      </c>
      <c r="R3" s="178">
        <f>'matrice US_2021_CQEP'!R3+'matrice US_201015_CQEP'!R3</f>
        <v>0</v>
      </c>
      <c r="S3" s="178">
        <f>'matrice US_2021_CQEP'!S3+'matrice US_201015_CQEP'!S3</f>
        <v>0</v>
      </c>
      <c r="T3" s="178">
        <f>'matrice US_2021_CQEP'!T3+'matrice US_201015_CQEP'!T3</f>
        <v>0</v>
      </c>
      <c r="U3" s="178">
        <f>'matrice US_2021_CQEP'!U3+'matrice US_201015_CQEP'!U3</f>
        <v>0</v>
      </c>
      <c r="V3" s="178">
        <f>'matrice US_2021_CQEP'!V3+'matrice US_201015_CQEP'!V3</f>
        <v>0</v>
      </c>
      <c r="W3" s="178">
        <f>'matrice US_2021_CQEP'!W3+'matrice US_201015_CQEP'!W3</f>
        <v>0</v>
      </c>
      <c r="X3" s="178">
        <f>'matrice US_2021_CQEP'!X3+'matrice US_201015_CQEP'!X3</f>
        <v>0</v>
      </c>
      <c r="Y3" s="178">
        <f>'matrice US_2021_CQEP'!Y3+'matrice US_201015_CQEP'!Y3</f>
        <v>0</v>
      </c>
      <c r="Z3" s="178">
        <f>'matrice US_2021_CQEP'!Z3+'matrice US_201015_CQEP'!Z3</f>
        <v>0</v>
      </c>
      <c r="AA3" s="178">
        <f>'matrice US_2021_CQEP'!AA3+'matrice US_201015_CQEP'!AA3</f>
        <v>0</v>
      </c>
      <c r="AB3" s="178">
        <f>'matrice US_2021_CQEP'!AB3+'matrice US_201015_CQEP'!AB3</f>
        <v>0</v>
      </c>
      <c r="AC3" s="178">
        <f>'matrice US_2021_CQEP'!AC3+'matrice US_201015_CQEP'!AC3</f>
        <v>0</v>
      </c>
      <c r="AD3" s="178">
        <f>'matrice US_2021_CQEP'!AD3+'matrice US_201015_CQEP'!AD3</f>
        <v>0</v>
      </c>
      <c r="AE3" s="178">
        <f>'matrice US_2021_CQEP'!AE3+'matrice US_201015_CQEP'!AE3</f>
        <v>0</v>
      </c>
      <c r="AF3" s="178">
        <f>'matrice US_2021_CQEP'!AF3+'matrice US_201015_CQEP'!AF3</f>
        <v>0</v>
      </c>
      <c r="AG3" s="178">
        <f>'matrice US_2021_CQEP'!AG3+'matrice US_201015_CQEP'!AG3</f>
        <v>0</v>
      </c>
      <c r="AH3" s="178">
        <f>'matrice US_2021_CQEP'!AH3+'matrice US_201015_CQEP'!AH3</f>
        <v>0</v>
      </c>
      <c r="AI3" s="178">
        <f>'matrice US_2021_CQEP'!AI3+'matrice US_201015_CQEP'!AI3</f>
        <v>0</v>
      </c>
      <c r="AJ3" s="178">
        <f>'matrice US_2021_CQEP'!AJ3+'matrice US_201015_CQEP'!AJ3</f>
        <v>0</v>
      </c>
      <c r="AK3" s="178">
        <f>'matrice US_2021_CQEP'!AK3+'matrice US_201015_CQEP'!AK3</f>
        <v>0</v>
      </c>
      <c r="AL3" s="178">
        <f>'matrice US_2021_CQEP'!AL3+'matrice US_201015_CQEP'!AL3</f>
        <v>0</v>
      </c>
      <c r="AM3" s="178">
        <f>'matrice US_2021_CQEP'!AM3+'matrice US_201015_CQEP'!AM3</f>
        <v>0</v>
      </c>
      <c r="AN3" s="178">
        <f>'matrice US_2021_CQEP'!AN3+'matrice US_201015_CQEP'!AN3</f>
        <v>0</v>
      </c>
      <c r="AO3" s="178">
        <f>'matrice US_2021_CQEP'!AO3+'matrice US_201015_CQEP'!AO3</f>
        <v>2</v>
      </c>
      <c r="AP3" s="178">
        <f>'matrice US_2021_CQEP'!AP3+'matrice US_201015_CQEP'!AP3</f>
        <v>0</v>
      </c>
      <c r="AQ3" s="178">
        <f>'matrice US_2021_CQEP'!AQ3+'matrice US_201015_CQEP'!AQ3</f>
        <v>0</v>
      </c>
      <c r="AR3" s="178">
        <f>'matrice US_2021_CQEP'!AR3+'matrice US_201015_CQEP'!AR3</f>
        <v>0</v>
      </c>
      <c r="AS3" s="178">
        <f>'matrice US_2021_CQEP'!AS3+'matrice US_201015_CQEP'!AS3</f>
        <v>0</v>
      </c>
      <c r="AT3" s="178">
        <f>'matrice US_2021_CQEP'!AT3+'matrice US_201015_CQEP'!AT3</f>
        <v>0</v>
      </c>
      <c r="AU3" s="178">
        <f>'matrice US_2021_CQEP'!AU3+'matrice US_201015_CQEP'!AU3</f>
        <v>9</v>
      </c>
      <c r="AV3" s="178">
        <f>'matrice US_2021_CQEP'!AV3+'matrice US_201015_CQEP'!AV3</f>
        <v>0</v>
      </c>
      <c r="AW3" s="178">
        <f>'matrice US_2021_CQEP'!AW3+'matrice US_201015_CQEP'!AW3</f>
        <v>0</v>
      </c>
      <c r="AX3" s="178">
        <f>'matrice US_2021_CQEP'!AX3+'matrice US_201015_CQEP'!AX3</f>
        <v>1</v>
      </c>
      <c r="AY3" s="178">
        <f>'matrice US_2021_CQEP'!AY3+'matrice US_201015_CQEP'!AY3</f>
        <v>0</v>
      </c>
      <c r="AZ3" s="178">
        <f>'matrice US_2021_CQEP'!AZ3+'matrice US_201015_CQEP'!AZ3</f>
        <v>0</v>
      </c>
      <c r="BA3" s="178">
        <f>'matrice US_2021_CQEP'!BA3+'matrice US_201015_CQEP'!BA3</f>
        <v>1</v>
      </c>
      <c r="BB3" s="178">
        <f>'matrice US_2021_CQEP'!BB3+'matrice US_201015_CQEP'!BB3</f>
        <v>3</v>
      </c>
      <c r="BC3" s="178">
        <f>'matrice US_2021_CQEP'!BC3+'matrice US_201015_CQEP'!BC3</f>
        <v>7</v>
      </c>
      <c r="BD3" s="179">
        <f>'matrice US_2021_CQEP'!BD3+'matrice US_201015_CQEP'!BD3</f>
        <v>19</v>
      </c>
      <c r="BE3" s="18"/>
    </row>
    <row r="4" spans="1:57" x14ac:dyDescent="0.25">
      <c r="A4" s="97" t="s">
        <v>100</v>
      </c>
      <c r="B4" s="135" t="s">
        <v>4</v>
      </c>
      <c r="C4" s="162">
        <f t="shared" ref="C4:C55" si="0">SUM(D4:BD4)</f>
        <v>8</v>
      </c>
      <c r="D4" s="180">
        <f>'matrice US_2021_CQEP'!D4+'matrice US_201015_CQEP'!D4</f>
        <v>1</v>
      </c>
      <c r="E4" s="109"/>
      <c r="F4" s="109">
        <f>'matrice US_2021_CQEP'!F4+'matrice US_201015_CQEP'!F4</f>
        <v>0</v>
      </c>
      <c r="G4" s="109">
        <f>'matrice US_2021_CQEP'!G4+'matrice US_201015_CQEP'!G4</f>
        <v>0</v>
      </c>
      <c r="H4" s="109">
        <f>'matrice US_2021_CQEP'!H4+'matrice US_201015_CQEP'!H4</f>
        <v>0</v>
      </c>
      <c r="I4" s="109">
        <f>'matrice US_2021_CQEP'!I4+'matrice US_201015_CQEP'!I4</f>
        <v>0</v>
      </c>
      <c r="J4" s="109">
        <f>'matrice US_2021_CQEP'!J4+'matrice US_201015_CQEP'!J4</f>
        <v>0</v>
      </c>
      <c r="K4" s="109">
        <f>'matrice US_2021_CQEP'!K4+'matrice US_201015_CQEP'!K4</f>
        <v>0</v>
      </c>
      <c r="L4" s="109">
        <f>'matrice US_2021_CQEP'!L4+'matrice US_201015_CQEP'!L4</f>
        <v>0</v>
      </c>
      <c r="M4" s="109">
        <f>'matrice US_2021_CQEP'!M4+'matrice US_201015_CQEP'!M4</f>
        <v>0</v>
      </c>
      <c r="N4" s="109">
        <f>'matrice US_2021_CQEP'!N4+'matrice US_201015_CQEP'!N4</f>
        <v>2</v>
      </c>
      <c r="O4" s="109">
        <f>'matrice US_2021_CQEP'!O4+'matrice US_201015_CQEP'!O4</f>
        <v>0</v>
      </c>
      <c r="P4" s="109">
        <f>'matrice US_2021_CQEP'!P4+'matrice US_201015_CQEP'!P4</f>
        <v>0</v>
      </c>
      <c r="Q4" s="109">
        <f>'matrice US_2021_CQEP'!Q4+'matrice US_201015_CQEP'!Q4</f>
        <v>0</v>
      </c>
      <c r="R4" s="109">
        <f>'matrice US_2021_CQEP'!R4+'matrice US_201015_CQEP'!R4</f>
        <v>0</v>
      </c>
      <c r="S4" s="109">
        <f>'matrice US_2021_CQEP'!S4+'matrice US_201015_CQEP'!S4</f>
        <v>0</v>
      </c>
      <c r="T4" s="109">
        <f>'matrice US_2021_CQEP'!T4+'matrice US_201015_CQEP'!T4</f>
        <v>0</v>
      </c>
      <c r="U4" s="109">
        <f>'matrice US_2021_CQEP'!U4+'matrice US_201015_CQEP'!U4</f>
        <v>0</v>
      </c>
      <c r="V4" s="109">
        <f>'matrice US_2021_CQEP'!V4+'matrice US_201015_CQEP'!V4</f>
        <v>0</v>
      </c>
      <c r="W4" s="109">
        <f>'matrice US_2021_CQEP'!W4+'matrice US_201015_CQEP'!W4</f>
        <v>0</v>
      </c>
      <c r="X4" s="109">
        <f>'matrice US_2021_CQEP'!X4+'matrice US_201015_CQEP'!X4</f>
        <v>0</v>
      </c>
      <c r="Y4" s="109">
        <f>'matrice US_2021_CQEP'!Y4+'matrice US_201015_CQEP'!Y4</f>
        <v>0</v>
      </c>
      <c r="Z4" s="109">
        <f>'matrice US_2021_CQEP'!Z4+'matrice US_201015_CQEP'!Z4</f>
        <v>0</v>
      </c>
      <c r="AA4" s="109">
        <f>'matrice US_2021_CQEP'!AA4+'matrice US_201015_CQEP'!AA4</f>
        <v>0</v>
      </c>
      <c r="AB4" s="109">
        <f>'matrice US_2021_CQEP'!AB4+'matrice US_201015_CQEP'!AB4</f>
        <v>0</v>
      </c>
      <c r="AC4" s="109">
        <f>'matrice US_2021_CQEP'!AC4+'matrice US_201015_CQEP'!AC4</f>
        <v>0</v>
      </c>
      <c r="AD4" s="109">
        <f>'matrice US_2021_CQEP'!AD4+'matrice US_201015_CQEP'!AD4</f>
        <v>0</v>
      </c>
      <c r="AE4" s="109">
        <f>'matrice US_2021_CQEP'!AE4+'matrice US_201015_CQEP'!AE4</f>
        <v>0</v>
      </c>
      <c r="AF4" s="109">
        <f>'matrice US_2021_CQEP'!AF4+'matrice US_201015_CQEP'!AF4</f>
        <v>0</v>
      </c>
      <c r="AG4" s="109">
        <f>'matrice US_2021_CQEP'!AG4+'matrice US_201015_CQEP'!AG4</f>
        <v>0</v>
      </c>
      <c r="AH4" s="109">
        <f>'matrice US_2021_CQEP'!AH4+'matrice US_201015_CQEP'!AH4</f>
        <v>0</v>
      </c>
      <c r="AI4" s="109">
        <f>'matrice US_2021_CQEP'!AI4+'matrice US_201015_CQEP'!AI4</f>
        <v>0</v>
      </c>
      <c r="AJ4" s="109">
        <f>'matrice US_2021_CQEP'!AJ4+'matrice US_201015_CQEP'!AJ4</f>
        <v>0</v>
      </c>
      <c r="AK4" s="109">
        <f>'matrice US_2021_CQEP'!AK4+'matrice US_201015_CQEP'!AK4</f>
        <v>0</v>
      </c>
      <c r="AL4" s="109">
        <f>'matrice US_2021_CQEP'!AL4+'matrice US_201015_CQEP'!AL4</f>
        <v>0</v>
      </c>
      <c r="AM4" s="109">
        <f>'matrice US_2021_CQEP'!AM4+'matrice US_201015_CQEP'!AM4</f>
        <v>0</v>
      </c>
      <c r="AN4" s="109">
        <f>'matrice US_2021_CQEP'!AN4+'matrice US_201015_CQEP'!AN4</f>
        <v>0</v>
      </c>
      <c r="AO4" s="109">
        <f>'matrice US_2021_CQEP'!AO4+'matrice US_201015_CQEP'!AO4</f>
        <v>0</v>
      </c>
      <c r="AP4" s="109">
        <f>'matrice US_2021_CQEP'!AP4+'matrice US_201015_CQEP'!AP4</f>
        <v>0</v>
      </c>
      <c r="AQ4" s="109">
        <f>'matrice US_2021_CQEP'!AQ4+'matrice US_201015_CQEP'!AQ4</f>
        <v>0</v>
      </c>
      <c r="AR4" s="109">
        <f>'matrice US_2021_CQEP'!AR4+'matrice US_201015_CQEP'!AR4</f>
        <v>0</v>
      </c>
      <c r="AS4" s="109">
        <f>'matrice US_2021_CQEP'!AS4+'matrice US_201015_CQEP'!AS4</f>
        <v>0</v>
      </c>
      <c r="AT4" s="109">
        <f>'matrice US_2021_CQEP'!AT4+'matrice US_201015_CQEP'!AT4</f>
        <v>0</v>
      </c>
      <c r="AU4" s="109">
        <f>'matrice US_2021_CQEP'!AU4+'matrice US_201015_CQEP'!AU4</f>
        <v>0</v>
      </c>
      <c r="AV4" s="109">
        <f>'matrice US_2021_CQEP'!AV4+'matrice US_201015_CQEP'!AV4</f>
        <v>0</v>
      </c>
      <c r="AW4" s="109">
        <f>'matrice US_2021_CQEP'!AW4+'matrice US_201015_CQEP'!AW4</f>
        <v>0</v>
      </c>
      <c r="AX4" s="109">
        <f>'matrice US_2021_CQEP'!AX4+'matrice US_201015_CQEP'!AX4</f>
        <v>0</v>
      </c>
      <c r="AY4" s="109">
        <f>'matrice US_2021_CQEP'!AY4+'matrice US_201015_CQEP'!AY4</f>
        <v>0</v>
      </c>
      <c r="AZ4" s="109">
        <f>'matrice US_2021_CQEP'!AZ4+'matrice US_201015_CQEP'!AZ4</f>
        <v>0</v>
      </c>
      <c r="BA4" s="109">
        <f>'matrice US_2021_CQEP'!BA4+'matrice US_201015_CQEP'!BA4</f>
        <v>0</v>
      </c>
      <c r="BB4" s="109">
        <f>'matrice US_2021_CQEP'!BB4+'matrice US_201015_CQEP'!BB4</f>
        <v>0</v>
      </c>
      <c r="BC4" s="109">
        <f>'matrice US_2021_CQEP'!BC4+'matrice US_201015_CQEP'!BC4</f>
        <v>0</v>
      </c>
      <c r="BD4" s="181">
        <f>'matrice US_2021_CQEP'!BD4+'matrice US_201015_CQEP'!BD4</f>
        <v>5</v>
      </c>
      <c r="BE4" s="18"/>
    </row>
    <row r="5" spans="1:57" x14ac:dyDescent="0.25">
      <c r="A5" s="97" t="s">
        <v>101</v>
      </c>
      <c r="B5" s="135" t="s">
        <v>5</v>
      </c>
      <c r="C5" s="162">
        <f t="shared" si="0"/>
        <v>27</v>
      </c>
      <c r="D5" s="180">
        <f>'matrice US_2021_CQEP'!D5+'matrice US_201015_CQEP'!D5</f>
        <v>15</v>
      </c>
      <c r="E5" s="109">
        <f>'matrice US_2021_CQEP'!E5+'matrice US_201015_CQEP'!E5</f>
        <v>3</v>
      </c>
      <c r="F5" s="109"/>
      <c r="G5" s="109">
        <f>'matrice US_2021_CQEP'!G5+'matrice US_201015_CQEP'!G5</f>
        <v>1</v>
      </c>
      <c r="H5" s="109">
        <f>'matrice US_2021_CQEP'!H5+'matrice US_201015_CQEP'!H5</f>
        <v>1</v>
      </c>
      <c r="I5" s="109">
        <f>'matrice US_2021_CQEP'!I5+'matrice US_201015_CQEP'!I5</f>
        <v>2</v>
      </c>
      <c r="J5" s="109">
        <f>'matrice US_2021_CQEP'!J5+'matrice US_201015_CQEP'!J5</f>
        <v>0</v>
      </c>
      <c r="K5" s="109">
        <f>'matrice US_2021_CQEP'!K5+'matrice US_201015_CQEP'!K5</f>
        <v>0</v>
      </c>
      <c r="L5" s="109">
        <f>'matrice US_2021_CQEP'!L5+'matrice US_201015_CQEP'!L5</f>
        <v>0</v>
      </c>
      <c r="M5" s="109">
        <f>'matrice US_2021_CQEP'!M5+'matrice US_201015_CQEP'!M5</f>
        <v>0</v>
      </c>
      <c r="N5" s="109">
        <f>'matrice US_2021_CQEP'!N5+'matrice US_201015_CQEP'!N5</f>
        <v>0</v>
      </c>
      <c r="O5" s="109">
        <f>'matrice US_2021_CQEP'!O5+'matrice US_201015_CQEP'!O5</f>
        <v>0</v>
      </c>
      <c r="P5" s="109">
        <f>'matrice US_2021_CQEP'!P5+'matrice US_201015_CQEP'!P5</f>
        <v>0</v>
      </c>
      <c r="Q5" s="109">
        <f>'matrice US_2021_CQEP'!Q5+'matrice US_201015_CQEP'!Q5</f>
        <v>0</v>
      </c>
      <c r="R5" s="109">
        <f>'matrice US_2021_CQEP'!R5+'matrice US_201015_CQEP'!R5</f>
        <v>0</v>
      </c>
      <c r="S5" s="109">
        <f>'matrice US_2021_CQEP'!S5+'matrice US_201015_CQEP'!S5</f>
        <v>0</v>
      </c>
      <c r="T5" s="109">
        <f>'matrice US_2021_CQEP'!T5+'matrice US_201015_CQEP'!T5</f>
        <v>0</v>
      </c>
      <c r="U5" s="109">
        <f>'matrice US_2021_CQEP'!U5+'matrice US_201015_CQEP'!U5</f>
        <v>0</v>
      </c>
      <c r="V5" s="109">
        <f>'matrice US_2021_CQEP'!V5+'matrice US_201015_CQEP'!V5</f>
        <v>0</v>
      </c>
      <c r="W5" s="109">
        <f>'matrice US_2021_CQEP'!W5+'matrice US_201015_CQEP'!W5</f>
        <v>0</v>
      </c>
      <c r="X5" s="109">
        <f>'matrice US_2021_CQEP'!X5+'matrice US_201015_CQEP'!X5</f>
        <v>0</v>
      </c>
      <c r="Y5" s="109">
        <f>'matrice US_2021_CQEP'!Y5+'matrice US_201015_CQEP'!Y5</f>
        <v>0</v>
      </c>
      <c r="Z5" s="109">
        <f>'matrice US_2021_CQEP'!Z5+'matrice US_201015_CQEP'!Z5</f>
        <v>0</v>
      </c>
      <c r="AA5" s="109">
        <f>'matrice US_2021_CQEP'!AA5+'matrice US_201015_CQEP'!AA5</f>
        <v>0</v>
      </c>
      <c r="AB5" s="109">
        <f>'matrice US_2021_CQEP'!AB5+'matrice US_201015_CQEP'!AB5</f>
        <v>0</v>
      </c>
      <c r="AC5" s="109">
        <f>'matrice US_2021_CQEP'!AC5+'matrice US_201015_CQEP'!AC5</f>
        <v>0</v>
      </c>
      <c r="AD5" s="109">
        <f>'matrice US_2021_CQEP'!AD5+'matrice US_201015_CQEP'!AD5</f>
        <v>0</v>
      </c>
      <c r="AE5" s="109">
        <f>'matrice US_2021_CQEP'!AE5+'matrice US_201015_CQEP'!AE5</f>
        <v>0</v>
      </c>
      <c r="AF5" s="109">
        <f>'matrice US_2021_CQEP'!AF5+'matrice US_201015_CQEP'!AF5</f>
        <v>0</v>
      </c>
      <c r="AG5" s="109">
        <f>'matrice US_2021_CQEP'!AG5+'matrice US_201015_CQEP'!AG5</f>
        <v>0</v>
      </c>
      <c r="AH5" s="109">
        <f>'matrice US_2021_CQEP'!AH5+'matrice US_201015_CQEP'!AH5</f>
        <v>0</v>
      </c>
      <c r="AI5" s="109">
        <f>'matrice US_2021_CQEP'!AI5+'matrice US_201015_CQEP'!AI5</f>
        <v>0</v>
      </c>
      <c r="AJ5" s="109">
        <f>'matrice US_2021_CQEP'!AJ5+'matrice US_201015_CQEP'!AJ5</f>
        <v>0</v>
      </c>
      <c r="AK5" s="109">
        <f>'matrice US_2021_CQEP'!AK5+'matrice US_201015_CQEP'!AK5</f>
        <v>0</v>
      </c>
      <c r="AL5" s="109">
        <f>'matrice US_2021_CQEP'!AL5+'matrice US_201015_CQEP'!AL5</f>
        <v>0</v>
      </c>
      <c r="AM5" s="109">
        <f>'matrice US_2021_CQEP'!AM5+'matrice US_201015_CQEP'!AM5</f>
        <v>0</v>
      </c>
      <c r="AN5" s="109">
        <f>'matrice US_2021_CQEP'!AN5+'matrice US_201015_CQEP'!AN5</f>
        <v>0</v>
      </c>
      <c r="AO5" s="109">
        <f>'matrice US_2021_CQEP'!AO5+'matrice US_201015_CQEP'!AO5</f>
        <v>0</v>
      </c>
      <c r="AP5" s="109">
        <f>'matrice US_2021_CQEP'!AP5+'matrice US_201015_CQEP'!AP5</f>
        <v>0</v>
      </c>
      <c r="AQ5" s="109">
        <f>'matrice US_2021_CQEP'!AQ5+'matrice US_201015_CQEP'!AQ5</f>
        <v>0</v>
      </c>
      <c r="AR5" s="109">
        <f>'matrice US_2021_CQEP'!AR5+'matrice US_201015_CQEP'!AR5</f>
        <v>0</v>
      </c>
      <c r="AS5" s="109">
        <f>'matrice US_2021_CQEP'!AS5+'matrice US_201015_CQEP'!AS5</f>
        <v>0</v>
      </c>
      <c r="AT5" s="109">
        <f>'matrice US_2021_CQEP'!AT5+'matrice US_201015_CQEP'!AT5</f>
        <v>0</v>
      </c>
      <c r="AU5" s="109">
        <f>'matrice US_2021_CQEP'!AU5+'matrice US_201015_CQEP'!AU5</f>
        <v>1</v>
      </c>
      <c r="AV5" s="109">
        <f>'matrice US_2021_CQEP'!AV5+'matrice US_201015_CQEP'!AV5</f>
        <v>0</v>
      </c>
      <c r="AW5" s="109">
        <f>'matrice US_2021_CQEP'!AW5+'matrice US_201015_CQEP'!AW5</f>
        <v>0</v>
      </c>
      <c r="AX5" s="109">
        <f>'matrice US_2021_CQEP'!AX5+'matrice US_201015_CQEP'!AX5</f>
        <v>0</v>
      </c>
      <c r="AY5" s="109">
        <f>'matrice US_2021_CQEP'!AY5+'matrice US_201015_CQEP'!AY5</f>
        <v>0</v>
      </c>
      <c r="AZ5" s="109">
        <f>'matrice US_2021_CQEP'!AZ5+'matrice US_201015_CQEP'!AZ5</f>
        <v>0</v>
      </c>
      <c r="BA5" s="109">
        <f>'matrice US_2021_CQEP'!BA5+'matrice US_201015_CQEP'!BA5</f>
        <v>0</v>
      </c>
      <c r="BB5" s="109">
        <f>'matrice US_2021_CQEP'!BB5+'matrice US_201015_CQEP'!BB5</f>
        <v>0</v>
      </c>
      <c r="BC5" s="109">
        <f>'matrice US_2021_CQEP'!BC5+'matrice US_201015_CQEP'!BC5</f>
        <v>1</v>
      </c>
      <c r="BD5" s="181">
        <f>'matrice US_2021_CQEP'!BD5+'matrice US_201015_CQEP'!BD5</f>
        <v>3</v>
      </c>
      <c r="BE5" s="18"/>
    </row>
    <row r="6" spans="1:57" x14ac:dyDescent="0.25">
      <c r="A6" s="97" t="s">
        <v>102</v>
      </c>
      <c r="B6" s="135" t="s">
        <v>6</v>
      </c>
      <c r="C6" s="162">
        <f t="shared" si="0"/>
        <v>9</v>
      </c>
      <c r="D6" s="180">
        <f>'matrice US_2021_CQEP'!D6+'matrice US_201015_CQEP'!D6</f>
        <v>1</v>
      </c>
      <c r="E6" s="109">
        <f>'matrice US_2021_CQEP'!E6+'matrice US_201015_CQEP'!E6</f>
        <v>0</v>
      </c>
      <c r="F6" s="109">
        <f>'matrice US_2021_CQEP'!F6+'matrice US_201015_CQEP'!F6</f>
        <v>2</v>
      </c>
      <c r="G6" s="109"/>
      <c r="H6" s="109">
        <f>'matrice US_2021_CQEP'!H6+'matrice US_201015_CQEP'!H6</f>
        <v>2</v>
      </c>
      <c r="I6" s="109">
        <f>'matrice US_2021_CQEP'!I6+'matrice US_201015_CQEP'!I6</f>
        <v>0</v>
      </c>
      <c r="J6" s="109">
        <f>'matrice US_2021_CQEP'!J6+'matrice US_201015_CQEP'!J6</f>
        <v>0</v>
      </c>
      <c r="K6" s="109">
        <f>'matrice US_2021_CQEP'!K6+'matrice US_201015_CQEP'!K6</f>
        <v>0</v>
      </c>
      <c r="L6" s="109">
        <f>'matrice US_2021_CQEP'!L6+'matrice US_201015_CQEP'!L6</f>
        <v>0</v>
      </c>
      <c r="M6" s="109">
        <f>'matrice US_2021_CQEP'!M6+'matrice US_201015_CQEP'!M6</f>
        <v>1</v>
      </c>
      <c r="N6" s="109">
        <f>'matrice US_2021_CQEP'!N6+'matrice US_201015_CQEP'!N6</f>
        <v>0</v>
      </c>
      <c r="O6" s="109">
        <f>'matrice US_2021_CQEP'!O6+'matrice US_201015_CQEP'!O6</f>
        <v>0</v>
      </c>
      <c r="P6" s="109">
        <f>'matrice US_2021_CQEP'!P6+'matrice US_201015_CQEP'!P6</f>
        <v>0</v>
      </c>
      <c r="Q6" s="109">
        <f>'matrice US_2021_CQEP'!Q6+'matrice US_201015_CQEP'!Q6</f>
        <v>0</v>
      </c>
      <c r="R6" s="109">
        <f>'matrice US_2021_CQEP'!R6+'matrice US_201015_CQEP'!R6</f>
        <v>0</v>
      </c>
      <c r="S6" s="109">
        <f>'matrice US_2021_CQEP'!S6+'matrice US_201015_CQEP'!S6</f>
        <v>0</v>
      </c>
      <c r="T6" s="109">
        <f>'matrice US_2021_CQEP'!T6+'matrice US_201015_CQEP'!T6</f>
        <v>0</v>
      </c>
      <c r="U6" s="109">
        <f>'matrice US_2021_CQEP'!U6+'matrice US_201015_CQEP'!U6</f>
        <v>0</v>
      </c>
      <c r="V6" s="109">
        <f>'matrice US_2021_CQEP'!V6+'matrice US_201015_CQEP'!V6</f>
        <v>0</v>
      </c>
      <c r="W6" s="109">
        <f>'matrice US_2021_CQEP'!W6+'matrice US_201015_CQEP'!W6</f>
        <v>0</v>
      </c>
      <c r="X6" s="109">
        <f>'matrice US_2021_CQEP'!X6+'matrice US_201015_CQEP'!X6</f>
        <v>0</v>
      </c>
      <c r="Y6" s="109">
        <f>'matrice US_2021_CQEP'!Y6+'matrice US_201015_CQEP'!Y6</f>
        <v>0</v>
      </c>
      <c r="Z6" s="109">
        <f>'matrice US_2021_CQEP'!Z6+'matrice US_201015_CQEP'!Z6</f>
        <v>0</v>
      </c>
      <c r="AA6" s="109">
        <f>'matrice US_2021_CQEP'!AA6+'matrice US_201015_CQEP'!AA6</f>
        <v>0</v>
      </c>
      <c r="AB6" s="109">
        <f>'matrice US_2021_CQEP'!AB6+'matrice US_201015_CQEP'!AB6</f>
        <v>0</v>
      </c>
      <c r="AC6" s="109">
        <f>'matrice US_2021_CQEP'!AC6+'matrice US_201015_CQEP'!AC6</f>
        <v>0</v>
      </c>
      <c r="AD6" s="109">
        <f>'matrice US_2021_CQEP'!AD6+'matrice US_201015_CQEP'!AD6</f>
        <v>0</v>
      </c>
      <c r="AE6" s="109">
        <f>'matrice US_2021_CQEP'!AE6+'matrice US_201015_CQEP'!AE6</f>
        <v>0</v>
      </c>
      <c r="AF6" s="109">
        <f>'matrice US_2021_CQEP'!AF6+'matrice US_201015_CQEP'!AF6</f>
        <v>0</v>
      </c>
      <c r="AG6" s="109">
        <f>'matrice US_2021_CQEP'!AG6+'matrice US_201015_CQEP'!AG6</f>
        <v>0</v>
      </c>
      <c r="AH6" s="109">
        <f>'matrice US_2021_CQEP'!AH6+'matrice US_201015_CQEP'!AH6</f>
        <v>0</v>
      </c>
      <c r="AI6" s="109">
        <f>'matrice US_2021_CQEP'!AI6+'matrice US_201015_CQEP'!AI6</f>
        <v>0</v>
      </c>
      <c r="AJ6" s="109">
        <f>'matrice US_2021_CQEP'!AJ6+'matrice US_201015_CQEP'!AJ6</f>
        <v>0</v>
      </c>
      <c r="AK6" s="109">
        <f>'matrice US_2021_CQEP'!AK6+'matrice US_201015_CQEP'!AK6</f>
        <v>0</v>
      </c>
      <c r="AL6" s="109">
        <f>'matrice US_2021_CQEP'!AL6+'matrice US_201015_CQEP'!AL6</f>
        <v>0</v>
      </c>
      <c r="AM6" s="109">
        <f>'matrice US_2021_CQEP'!AM6+'matrice US_201015_CQEP'!AM6</f>
        <v>0</v>
      </c>
      <c r="AN6" s="109">
        <f>'matrice US_2021_CQEP'!AN6+'matrice US_201015_CQEP'!AN6</f>
        <v>0</v>
      </c>
      <c r="AO6" s="109">
        <f>'matrice US_2021_CQEP'!AO6+'matrice US_201015_CQEP'!AO6</f>
        <v>0</v>
      </c>
      <c r="AP6" s="109">
        <f>'matrice US_2021_CQEP'!AP6+'matrice US_201015_CQEP'!AP6</f>
        <v>0</v>
      </c>
      <c r="AQ6" s="109">
        <f>'matrice US_2021_CQEP'!AQ6+'matrice US_201015_CQEP'!AQ6</f>
        <v>0</v>
      </c>
      <c r="AR6" s="109">
        <f>'matrice US_2021_CQEP'!AR6+'matrice US_201015_CQEP'!AR6</f>
        <v>0</v>
      </c>
      <c r="AS6" s="109">
        <f>'matrice US_2021_CQEP'!AS6+'matrice US_201015_CQEP'!AS6</f>
        <v>0</v>
      </c>
      <c r="AT6" s="109">
        <f>'matrice US_2021_CQEP'!AT6+'matrice US_201015_CQEP'!AT6</f>
        <v>0</v>
      </c>
      <c r="AU6" s="109">
        <f>'matrice US_2021_CQEP'!AU6+'matrice US_201015_CQEP'!AU6</f>
        <v>0</v>
      </c>
      <c r="AV6" s="109">
        <f>'matrice US_2021_CQEP'!AV6+'matrice US_201015_CQEP'!AV6</f>
        <v>0</v>
      </c>
      <c r="AW6" s="109">
        <f>'matrice US_2021_CQEP'!AW6+'matrice US_201015_CQEP'!AW6</f>
        <v>0</v>
      </c>
      <c r="AX6" s="109">
        <f>'matrice US_2021_CQEP'!AX6+'matrice US_201015_CQEP'!AX6</f>
        <v>0</v>
      </c>
      <c r="AY6" s="109">
        <f>'matrice US_2021_CQEP'!AY6+'matrice US_201015_CQEP'!AY6</f>
        <v>0</v>
      </c>
      <c r="AZ6" s="109">
        <f>'matrice US_2021_CQEP'!AZ6+'matrice US_201015_CQEP'!AZ6</f>
        <v>0</v>
      </c>
      <c r="BA6" s="109">
        <f>'matrice US_2021_CQEP'!BA6+'matrice US_201015_CQEP'!BA6</f>
        <v>0</v>
      </c>
      <c r="BB6" s="109">
        <f>'matrice US_2021_CQEP'!BB6+'matrice US_201015_CQEP'!BB6</f>
        <v>1</v>
      </c>
      <c r="BC6" s="109">
        <f>'matrice US_2021_CQEP'!BC6+'matrice US_201015_CQEP'!BC6</f>
        <v>1</v>
      </c>
      <c r="BD6" s="181">
        <f>'matrice US_2021_CQEP'!BD6+'matrice US_201015_CQEP'!BD6</f>
        <v>1</v>
      </c>
      <c r="BE6" s="18"/>
    </row>
    <row r="7" spans="1:57" x14ac:dyDescent="0.25">
      <c r="A7" s="97" t="s">
        <v>103</v>
      </c>
      <c r="B7" s="135" t="s">
        <v>7</v>
      </c>
      <c r="C7" s="162">
        <f t="shared" si="0"/>
        <v>11</v>
      </c>
      <c r="D7" s="180">
        <f>'matrice US_2021_CQEP'!D7+'matrice US_201015_CQEP'!D7</f>
        <v>4</v>
      </c>
      <c r="E7" s="109">
        <f>'matrice US_2021_CQEP'!E7+'matrice US_201015_CQEP'!E7</f>
        <v>0</v>
      </c>
      <c r="F7" s="109">
        <f>'matrice US_2021_CQEP'!F7+'matrice US_201015_CQEP'!F7</f>
        <v>0</v>
      </c>
      <c r="G7" s="109">
        <f>'matrice US_2021_CQEP'!G7+'matrice US_201015_CQEP'!G7</f>
        <v>0</v>
      </c>
      <c r="H7" s="109"/>
      <c r="I7" s="109">
        <f>'matrice US_2021_CQEP'!I7+'matrice US_201015_CQEP'!I7</f>
        <v>4</v>
      </c>
      <c r="J7" s="109">
        <f>'matrice US_2021_CQEP'!J7+'matrice US_201015_CQEP'!J7</f>
        <v>1</v>
      </c>
      <c r="K7" s="109">
        <f>'matrice US_2021_CQEP'!K7+'matrice US_201015_CQEP'!K7</f>
        <v>0</v>
      </c>
      <c r="L7" s="109">
        <f>'matrice US_2021_CQEP'!L7+'matrice US_201015_CQEP'!L7</f>
        <v>0</v>
      </c>
      <c r="M7" s="109">
        <f>'matrice US_2021_CQEP'!M7+'matrice US_201015_CQEP'!M7</f>
        <v>0</v>
      </c>
      <c r="N7" s="109">
        <f>'matrice US_2021_CQEP'!N7+'matrice US_201015_CQEP'!N7</f>
        <v>0</v>
      </c>
      <c r="O7" s="109">
        <f>'matrice US_2021_CQEP'!O7+'matrice US_201015_CQEP'!O7</f>
        <v>0</v>
      </c>
      <c r="P7" s="109">
        <f>'matrice US_2021_CQEP'!P7+'matrice US_201015_CQEP'!P7</f>
        <v>0</v>
      </c>
      <c r="Q7" s="109">
        <f>'matrice US_2021_CQEP'!Q7+'matrice US_201015_CQEP'!Q7</f>
        <v>0</v>
      </c>
      <c r="R7" s="109">
        <f>'matrice US_2021_CQEP'!R7+'matrice US_201015_CQEP'!R7</f>
        <v>0</v>
      </c>
      <c r="S7" s="109">
        <f>'matrice US_2021_CQEP'!S7+'matrice US_201015_CQEP'!S7</f>
        <v>0</v>
      </c>
      <c r="T7" s="109">
        <f>'matrice US_2021_CQEP'!T7+'matrice US_201015_CQEP'!T7</f>
        <v>0</v>
      </c>
      <c r="U7" s="109">
        <f>'matrice US_2021_CQEP'!U7+'matrice US_201015_CQEP'!U7</f>
        <v>0</v>
      </c>
      <c r="V7" s="109">
        <f>'matrice US_2021_CQEP'!V7+'matrice US_201015_CQEP'!V7</f>
        <v>0</v>
      </c>
      <c r="W7" s="109">
        <f>'matrice US_2021_CQEP'!W7+'matrice US_201015_CQEP'!W7</f>
        <v>0</v>
      </c>
      <c r="X7" s="109">
        <f>'matrice US_2021_CQEP'!X7+'matrice US_201015_CQEP'!X7</f>
        <v>0</v>
      </c>
      <c r="Y7" s="109">
        <f>'matrice US_2021_CQEP'!Y7+'matrice US_201015_CQEP'!Y7</f>
        <v>0</v>
      </c>
      <c r="Z7" s="109">
        <f>'matrice US_2021_CQEP'!Z7+'matrice US_201015_CQEP'!Z7</f>
        <v>0</v>
      </c>
      <c r="AA7" s="109">
        <f>'matrice US_2021_CQEP'!AA7+'matrice US_201015_CQEP'!AA7</f>
        <v>1</v>
      </c>
      <c r="AB7" s="109">
        <f>'matrice US_2021_CQEP'!AB7+'matrice US_201015_CQEP'!AB7</f>
        <v>0</v>
      </c>
      <c r="AC7" s="109">
        <f>'matrice US_2021_CQEP'!AC7+'matrice US_201015_CQEP'!AC7</f>
        <v>0</v>
      </c>
      <c r="AD7" s="109">
        <f>'matrice US_2021_CQEP'!AD7+'matrice US_201015_CQEP'!AD7</f>
        <v>0</v>
      </c>
      <c r="AE7" s="109">
        <f>'matrice US_2021_CQEP'!AE7+'matrice US_201015_CQEP'!AE7</f>
        <v>0</v>
      </c>
      <c r="AF7" s="109">
        <f>'matrice US_2021_CQEP'!AF7+'matrice US_201015_CQEP'!AF7</f>
        <v>0</v>
      </c>
      <c r="AG7" s="109">
        <f>'matrice US_2021_CQEP'!AG7+'matrice US_201015_CQEP'!AG7</f>
        <v>0</v>
      </c>
      <c r="AH7" s="109">
        <f>'matrice US_2021_CQEP'!AH7+'matrice US_201015_CQEP'!AH7</f>
        <v>0</v>
      </c>
      <c r="AI7" s="109">
        <f>'matrice US_2021_CQEP'!AI7+'matrice US_201015_CQEP'!AI7</f>
        <v>0</v>
      </c>
      <c r="AJ7" s="109">
        <f>'matrice US_2021_CQEP'!AJ7+'matrice US_201015_CQEP'!AJ7</f>
        <v>0</v>
      </c>
      <c r="AK7" s="109">
        <f>'matrice US_2021_CQEP'!AK7+'matrice US_201015_CQEP'!AK7</f>
        <v>0</v>
      </c>
      <c r="AL7" s="109">
        <f>'matrice US_2021_CQEP'!AL7+'matrice US_201015_CQEP'!AL7</f>
        <v>0</v>
      </c>
      <c r="AM7" s="109">
        <f>'matrice US_2021_CQEP'!AM7+'matrice US_201015_CQEP'!AM7</f>
        <v>0</v>
      </c>
      <c r="AN7" s="109">
        <f>'matrice US_2021_CQEP'!AN7+'matrice US_201015_CQEP'!AN7</f>
        <v>0</v>
      </c>
      <c r="AO7" s="109">
        <f>'matrice US_2021_CQEP'!AO7+'matrice US_201015_CQEP'!AO7</f>
        <v>0</v>
      </c>
      <c r="AP7" s="109">
        <f>'matrice US_2021_CQEP'!AP7+'matrice US_201015_CQEP'!AP7</f>
        <v>0</v>
      </c>
      <c r="AQ7" s="109">
        <f>'matrice US_2021_CQEP'!AQ7+'matrice US_201015_CQEP'!AQ7</f>
        <v>0</v>
      </c>
      <c r="AR7" s="109">
        <f>'matrice US_2021_CQEP'!AR7+'matrice US_201015_CQEP'!AR7</f>
        <v>0</v>
      </c>
      <c r="AS7" s="109">
        <f>'matrice US_2021_CQEP'!AS7+'matrice US_201015_CQEP'!AS7</f>
        <v>0</v>
      </c>
      <c r="AT7" s="109">
        <f>'matrice US_2021_CQEP'!AT7+'matrice US_201015_CQEP'!AT7</f>
        <v>0</v>
      </c>
      <c r="AU7" s="109">
        <f>'matrice US_2021_CQEP'!AU7+'matrice US_201015_CQEP'!AU7</f>
        <v>1</v>
      </c>
      <c r="AV7" s="109">
        <f>'matrice US_2021_CQEP'!AV7+'matrice US_201015_CQEP'!AV7</f>
        <v>0</v>
      </c>
      <c r="AW7" s="109">
        <f>'matrice US_2021_CQEP'!AW7+'matrice US_201015_CQEP'!AW7</f>
        <v>0</v>
      </c>
      <c r="AX7" s="109">
        <f>'matrice US_2021_CQEP'!AX7+'matrice US_201015_CQEP'!AX7</f>
        <v>0</v>
      </c>
      <c r="AY7" s="109">
        <f>'matrice US_2021_CQEP'!AY7+'matrice US_201015_CQEP'!AY7</f>
        <v>0</v>
      </c>
      <c r="AZ7" s="109">
        <f>'matrice US_2021_CQEP'!AZ7+'matrice US_201015_CQEP'!AZ7</f>
        <v>0</v>
      </c>
      <c r="BA7" s="109">
        <f>'matrice US_2021_CQEP'!BA7+'matrice US_201015_CQEP'!BA7</f>
        <v>0</v>
      </c>
      <c r="BB7" s="109">
        <f>'matrice US_2021_CQEP'!BB7+'matrice US_201015_CQEP'!BB7</f>
        <v>0</v>
      </c>
      <c r="BC7" s="109">
        <f>'matrice US_2021_CQEP'!BC7+'matrice US_201015_CQEP'!BC7</f>
        <v>0</v>
      </c>
      <c r="BD7" s="181">
        <f>'matrice US_2021_CQEP'!BD7+'matrice US_201015_CQEP'!BD7</f>
        <v>0</v>
      </c>
      <c r="BE7" s="18"/>
    </row>
    <row r="8" spans="1:57" x14ac:dyDescent="0.25">
      <c r="A8" s="97" t="s">
        <v>104</v>
      </c>
      <c r="B8" s="135" t="s">
        <v>8</v>
      </c>
      <c r="C8" s="162">
        <f t="shared" si="0"/>
        <v>44</v>
      </c>
      <c r="D8" s="180">
        <f>'matrice US_2021_CQEP'!D8+'matrice US_201015_CQEP'!D8</f>
        <v>11</v>
      </c>
      <c r="E8" s="109">
        <f>'matrice US_2021_CQEP'!E8+'matrice US_201015_CQEP'!E8</f>
        <v>0</v>
      </c>
      <c r="F8" s="109">
        <f>'matrice US_2021_CQEP'!F8+'matrice US_201015_CQEP'!F8</f>
        <v>3</v>
      </c>
      <c r="G8" s="109">
        <f>'matrice US_2021_CQEP'!G8+'matrice US_201015_CQEP'!G8</f>
        <v>3</v>
      </c>
      <c r="H8" s="109">
        <f>'matrice US_2021_CQEP'!H8+'matrice US_201015_CQEP'!H8</f>
        <v>2</v>
      </c>
      <c r="I8" s="109"/>
      <c r="J8" s="109">
        <f>'matrice US_2021_CQEP'!J8+'matrice US_201015_CQEP'!J8</f>
        <v>0</v>
      </c>
      <c r="K8" s="109">
        <f>'matrice US_2021_CQEP'!K8+'matrice US_201015_CQEP'!K8</f>
        <v>0</v>
      </c>
      <c r="L8" s="109">
        <f>'matrice US_2021_CQEP'!L8+'matrice US_201015_CQEP'!L8</f>
        <v>1</v>
      </c>
      <c r="M8" s="109">
        <f>'matrice US_2021_CQEP'!M8+'matrice US_201015_CQEP'!M8</f>
        <v>0</v>
      </c>
      <c r="N8" s="109">
        <f>'matrice US_2021_CQEP'!N8+'matrice US_201015_CQEP'!N8</f>
        <v>6</v>
      </c>
      <c r="O8" s="109">
        <f>'matrice US_2021_CQEP'!O8+'matrice US_201015_CQEP'!O8</f>
        <v>0</v>
      </c>
      <c r="P8" s="109">
        <f>'matrice US_2021_CQEP'!P8+'matrice US_201015_CQEP'!P8</f>
        <v>0</v>
      </c>
      <c r="Q8" s="109">
        <f>'matrice US_2021_CQEP'!Q8+'matrice US_201015_CQEP'!Q8</f>
        <v>0</v>
      </c>
      <c r="R8" s="109">
        <f>'matrice US_2021_CQEP'!R8+'matrice US_201015_CQEP'!R8</f>
        <v>0</v>
      </c>
      <c r="S8" s="109">
        <f>'matrice US_2021_CQEP'!S8+'matrice US_201015_CQEP'!S8</f>
        <v>0</v>
      </c>
      <c r="T8" s="109">
        <f>'matrice US_2021_CQEP'!T8+'matrice US_201015_CQEP'!T8</f>
        <v>0</v>
      </c>
      <c r="U8" s="109">
        <f>'matrice US_2021_CQEP'!U8+'matrice US_201015_CQEP'!U8</f>
        <v>0</v>
      </c>
      <c r="V8" s="109">
        <f>'matrice US_2021_CQEP'!V8+'matrice US_201015_CQEP'!V8</f>
        <v>0</v>
      </c>
      <c r="W8" s="109">
        <f>'matrice US_2021_CQEP'!W8+'matrice US_201015_CQEP'!W8</f>
        <v>0</v>
      </c>
      <c r="X8" s="109">
        <f>'matrice US_2021_CQEP'!X8+'matrice US_201015_CQEP'!X8</f>
        <v>0</v>
      </c>
      <c r="Y8" s="109">
        <f>'matrice US_2021_CQEP'!Y8+'matrice US_201015_CQEP'!Y8</f>
        <v>0</v>
      </c>
      <c r="Z8" s="109">
        <f>'matrice US_2021_CQEP'!Z8+'matrice US_201015_CQEP'!Z8</f>
        <v>0</v>
      </c>
      <c r="AA8" s="109">
        <f>'matrice US_2021_CQEP'!AA8+'matrice US_201015_CQEP'!AA8</f>
        <v>0</v>
      </c>
      <c r="AB8" s="109">
        <f>'matrice US_2021_CQEP'!AB8+'matrice US_201015_CQEP'!AB8</f>
        <v>0</v>
      </c>
      <c r="AC8" s="109">
        <f>'matrice US_2021_CQEP'!AC8+'matrice US_201015_CQEP'!AC8</f>
        <v>0</v>
      </c>
      <c r="AD8" s="109">
        <f>'matrice US_2021_CQEP'!AD8+'matrice US_201015_CQEP'!AD8</f>
        <v>0</v>
      </c>
      <c r="AE8" s="109">
        <f>'matrice US_2021_CQEP'!AE8+'matrice US_201015_CQEP'!AE8</f>
        <v>0</v>
      </c>
      <c r="AF8" s="109">
        <f>'matrice US_2021_CQEP'!AF8+'matrice US_201015_CQEP'!AF8</f>
        <v>0</v>
      </c>
      <c r="AG8" s="109">
        <f>'matrice US_2021_CQEP'!AG8+'matrice US_201015_CQEP'!AG8</f>
        <v>0</v>
      </c>
      <c r="AH8" s="109">
        <f>'matrice US_2021_CQEP'!AH8+'matrice US_201015_CQEP'!AH8</f>
        <v>0</v>
      </c>
      <c r="AI8" s="109">
        <f>'matrice US_2021_CQEP'!AI8+'matrice US_201015_CQEP'!AI8</f>
        <v>0</v>
      </c>
      <c r="AJ8" s="109">
        <f>'matrice US_2021_CQEP'!AJ8+'matrice US_201015_CQEP'!AJ8</f>
        <v>0</v>
      </c>
      <c r="AK8" s="109">
        <f>'matrice US_2021_CQEP'!AK8+'matrice US_201015_CQEP'!AK8</f>
        <v>0</v>
      </c>
      <c r="AL8" s="109">
        <f>'matrice US_2021_CQEP'!AL8+'matrice US_201015_CQEP'!AL8</f>
        <v>0</v>
      </c>
      <c r="AM8" s="109">
        <f>'matrice US_2021_CQEP'!AM8+'matrice US_201015_CQEP'!AM8</f>
        <v>0</v>
      </c>
      <c r="AN8" s="109">
        <f>'matrice US_2021_CQEP'!AN8+'matrice US_201015_CQEP'!AN8</f>
        <v>0</v>
      </c>
      <c r="AO8" s="109">
        <f>'matrice US_2021_CQEP'!AO8+'matrice US_201015_CQEP'!AO8</f>
        <v>0</v>
      </c>
      <c r="AP8" s="109">
        <f>'matrice US_2021_CQEP'!AP8+'matrice US_201015_CQEP'!AP8</f>
        <v>0</v>
      </c>
      <c r="AQ8" s="109">
        <f>'matrice US_2021_CQEP'!AQ8+'matrice US_201015_CQEP'!AQ8</f>
        <v>0</v>
      </c>
      <c r="AR8" s="109">
        <f>'matrice US_2021_CQEP'!AR8+'matrice US_201015_CQEP'!AR8</f>
        <v>0</v>
      </c>
      <c r="AS8" s="109">
        <f>'matrice US_2021_CQEP'!AS8+'matrice US_201015_CQEP'!AS8</f>
        <v>0</v>
      </c>
      <c r="AT8" s="109">
        <f>'matrice US_2021_CQEP'!AT8+'matrice US_201015_CQEP'!AT8</f>
        <v>1</v>
      </c>
      <c r="AU8" s="109">
        <f>'matrice US_2021_CQEP'!AU8+'matrice US_201015_CQEP'!AU8</f>
        <v>3</v>
      </c>
      <c r="AV8" s="109">
        <f>'matrice US_2021_CQEP'!AV8+'matrice US_201015_CQEP'!AV8</f>
        <v>0</v>
      </c>
      <c r="AW8" s="109">
        <f>'matrice US_2021_CQEP'!AW8+'matrice US_201015_CQEP'!AW8</f>
        <v>0</v>
      </c>
      <c r="AX8" s="109">
        <f>'matrice US_2021_CQEP'!AX8+'matrice US_201015_CQEP'!AX8</f>
        <v>1</v>
      </c>
      <c r="AY8" s="109">
        <f>'matrice US_2021_CQEP'!AY8+'matrice US_201015_CQEP'!AY8</f>
        <v>0</v>
      </c>
      <c r="AZ8" s="109">
        <f>'matrice US_2021_CQEP'!AZ8+'matrice US_201015_CQEP'!AZ8</f>
        <v>0</v>
      </c>
      <c r="BA8" s="109">
        <f>'matrice US_2021_CQEP'!BA8+'matrice US_201015_CQEP'!BA8</f>
        <v>0</v>
      </c>
      <c r="BB8" s="109">
        <f>'matrice US_2021_CQEP'!BB8+'matrice US_201015_CQEP'!BB8</f>
        <v>3</v>
      </c>
      <c r="BC8" s="109">
        <f>'matrice US_2021_CQEP'!BC8+'matrice US_201015_CQEP'!BC8</f>
        <v>0</v>
      </c>
      <c r="BD8" s="181">
        <f>'matrice US_2021_CQEP'!BD8+'matrice US_201015_CQEP'!BD8</f>
        <v>10</v>
      </c>
      <c r="BE8" s="18"/>
    </row>
    <row r="9" spans="1:57" x14ac:dyDescent="0.25">
      <c r="A9" s="97" t="s">
        <v>105</v>
      </c>
      <c r="B9" s="135" t="s">
        <v>9</v>
      </c>
      <c r="C9" s="162">
        <f t="shared" si="0"/>
        <v>39</v>
      </c>
      <c r="D9" s="180">
        <f>'matrice US_2021_CQEP'!D9+'matrice US_201015_CQEP'!D9</f>
        <v>3</v>
      </c>
      <c r="E9" s="109">
        <f>'matrice US_2021_CQEP'!E9+'matrice US_201015_CQEP'!E9</f>
        <v>0</v>
      </c>
      <c r="F9" s="109">
        <f>'matrice US_2021_CQEP'!F9+'matrice US_201015_CQEP'!F9</f>
        <v>4</v>
      </c>
      <c r="G9" s="109">
        <f>'matrice US_2021_CQEP'!G9+'matrice US_201015_CQEP'!G9</f>
        <v>3</v>
      </c>
      <c r="H9" s="109">
        <f>'matrice US_2021_CQEP'!H9+'matrice US_201015_CQEP'!H9</f>
        <v>0</v>
      </c>
      <c r="I9" s="109">
        <f>'matrice US_2021_CQEP'!I9+'matrice US_201015_CQEP'!I9</f>
        <v>0</v>
      </c>
      <c r="J9" s="109"/>
      <c r="K9" s="109">
        <f>'matrice US_2021_CQEP'!K9+'matrice US_201015_CQEP'!K9</f>
        <v>0</v>
      </c>
      <c r="L9" s="109">
        <f>'matrice US_2021_CQEP'!L9+'matrice US_201015_CQEP'!L9</f>
        <v>0</v>
      </c>
      <c r="M9" s="109">
        <f>'matrice US_2021_CQEP'!M9+'matrice US_201015_CQEP'!M9</f>
        <v>0</v>
      </c>
      <c r="N9" s="109">
        <f>'matrice US_2021_CQEP'!N9+'matrice US_201015_CQEP'!N9</f>
        <v>1</v>
      </c>
      <c r="O9" s="109">
        <f>'matrice US_2021_CQEP'!O9+'matrice US_201015_CQEP'!O9</f>
        <v>0</v>
      </c>
      <c r="P9" s="109">
        <f>'matrice US_2021_CQEP'!P9+'matrice US_201015_CQEP'!P9</f>
        <v>0</v>
      </c>
      <c r="Q9" s="109">
        <f>'matrice US_2021_CQEP'!Q9+'matrice US_201015_CQEP'!Q9</f>
        <v>0</v>
      </c>
      <c r="R9" s="109">
        <f>'matrice US_2021_CQEP'!R9+'matrice US_201015_CQEP'!R9</f>
        <v>7</v>
      </c>
      <c r="S9" s="109">
        <f>'matrice US_2021_CQEP'!S9+'matrice US_201015_CQEP'!S9</f>
        <v>0</v>
      </c>
      <c r="T9" s="109">
        <f>'matrice US_2021_CQEP'!T9+'matrice US_201015_CQEP'!T9</f>
        <v>0</v>
      </c>
      <c r="U9" s="109">
        <f>'matrice US_2021_CQEP'!U9+'matrice US_201015_CQEP'!U9</f>
        <v>1</v>
      </c>
      <c r="V9" s="109">
        <f>'matrice US_2021_CQEP'!V9+'matrice US_201015_CQEP'!V9</f>
        <v>0</v>
      </c>
      <c r="W9" s="109">
        <f>'matrice US_2021_CQEP'!W9+'matrice US_201015_CQEP'!W9</f>
        <v>3</v>
      </c>
      <c r="X9" s="109">
        <f>'matrice US_2021_CQEP'!X9+'matrice US_201015_CQEP'!X9</f>
        <v>0</v>
      </c>
      <c r="Y9" s="109">
        <f>'matrice US_2021_CQEP'!Y9+'matrice US_201015_CQEP'!Y9</f>
        <v>0</v>
      </c>
      <c r="Z9" s="109">
        <f>'matrice US_2021_CQEP'!Z9+'matrice US_201015_CQEP'!Z9</f>
        <v>0</v>
      </c>
      <c r="AA9" s="109">
        <f>'matrice US_2021_CQEP'!AA9+'matrice US_201015_CQEP'!AA9</f>
        <v>0</v>
      </c>
      <c r="AB9" s="109">
        <f>'matrice US_2021_CQEP'!AB9+'matrice US_201015_CQEP'!AB9</f>
        <v>0</v>
      </c>
      <c r="AC9" s="109">
        <f>'matrice US_2021_CQEP'!AC9+'matrice US_201015_CQEP'!AC9</f>
        <v>1</v>
      </c>
      <c r="AD9" s="109">
        <f>'matrice US_2021_CQEP'!AD9+'matrice US_201015_CQEP'!AD9</f>
        <v>0</v>
      </c>
      <c r="AE9" s="109">
        <f>'matrice US_2021_CQEP'!AE9+'matrice US_201015_CQEP'!AE9</f>
        <v>3</v>
      </c>
      <c r="AF9" s="109">
        <f>'matrice US_2021_CQEP'!AF9+'matrice US_201015_CQEP'!AF9</f>
        <v>0</v>
      </c>
      <c r="AG9" s="109">
        <f>'matrice US_2021_CQEP'!AG9+'matrice US_201015_CQEP'!AG9</f>
        <v>0</v>
      </c>
      <c r="AH9" s="109">
        <f>'matrice US_2021_CQEP'!AH9+'matrice US_201015_CQEP'!AH9</f>
        <v>0</v>
      </c>
      <c r="AI9" s="109">
        <f>'matrice US_2021_CQEP'!AI9+'matrice US_201015_CQEP'!AI9</f>
        <v>0</v>
      </c>
      <c r="AJ9" s="109">
        <f>'matrice US_2021_CQEP'!AJ9+'matrice US_201015_CQEP'!AJ9</f>
        <v>0</v>
      </c>
      <c r="AK9" s="109">
        <f>'matrice US_2021_CQEP'!AK9+'matrice US_201015_CQEP'!AK9</f>
        <v>0</v>
      </c>
      <c r="AL9" s="109">
        <f>'matrice US_2021_CQEP'!AL9+'matrice US_201015_CQEP'!AL9</f>
        <v>0</v>
      </c>
      <c r="AM9" s="109">
        <f>'matrice US_2021_CQEP'!AM9+'matrice US_201015_CQEP'!AM9</f>
        <v>0</v>
      </c>
      <c r="AN9" s="109">
        <f>'matrice US_2021_CQEP'!AN9+'matrice US_201015_CQEP'!AN9</f>
        <v>0</v>
      </c>
      <c r="AO9" s="109">
        <f>'matrice US_2021_CQEP'!AO9+'matrice US_201015_CQEP'!AO9</f>
        <v>0</v>
      </c>
      <c r="AP9" s="109">
        <f>'matrice US_2021_CQEP'!AP9+'matrice US_201015_CQEP'!AP9</f>
        <v>0</v>
      </c>
      <c r="AQ9" s="109">
        <f>'matrice US_2021_CQEP'!AQ9+'matrice US_201015_CQEP'!AQ9</f>
        <v>1</v>
      </c>
      <c r="AR9" s="109">
        <f>'matrice US_2021_CQEP'!AR9+'matrice US_201015_CQEP'!AR9</f>
        <v>0</v>
      </c>
      <c r="AS9" s="109">
        <f>'matrice US_2021_CQEP'!AS9+'matrice US_201015_CQEP'!AS9</f>
        <v>0</v>
      </c>
      <c r="AT9" s="109">
        <f>'matrice US_2021_CQEP'!AT9+'matrice US_201015_CQEP'!AT9</f>
        <v>1</v>
      </c>
      <c r="AU9" s="109">
        <f>'matrice US_2021_CQEP'!AU9+'matrice US_201015_CQEP'!AU9</f>
        <v>3</v>
      </c>
      <c r="AV9" s="109">
        <f>'matrice US_2021_CQEP'!AV9+'matrice US_201015_CQEP'!AV9</f>
        <v>0</v>
      </c>
      <c r="AW9" s="109">
        <f>'matrice US_2021_CQEP'!AW9+'matrice US_201015_CQEP'!AW9</f>
        <v>0</v>
      </c>
      <c r="AX9" s="109">
        <f>'matrice US_2021_CQEP'!AX9+'matrice US_201015_CQEP'!AX9</f>
        <v>2</v>
      </c>
      <c r="AY9" s="109">
        <f>'matrice US_2021_CQEP'!AY9+'matrice US_201015_CQEP'!AY9</f>
        <v>0</v>
      </c>
      <c r="AZ9" s="109">
        <f>'matrice US_2021_CQEP'!AZ9+'matrice US_201015_CQEP'!AZ9</f>
        <v>0</v>
      </c>
      <c r="BA9" s="109">
        <f>'matrice US_2021_CQEP'!BA9+'matrice US_201015_CQEP'!BA9</f>
        <v>0</v>
      </c>
      <c r="BB9" s="109">
        <f>'matrice US_2021_CQEP'!BB9+'matrice US_201015_CQEP'!BB9</f>
        <v>0</v>
      </c>
      <c r="BC9" s="109">
        <f>'matrice US_2021_CQEP'!BC9+'matrice US_201015_CQEP'!BC9</f>
        <v>0</v>
      </c>
      <c r="BD9" s="181">
        <f>'matrice US_2021_CQEP'!BD9+'matrice US_201015_CQEP'!BD9</f>
        <v>6</v>
      </c>
      <c r="BE9" s="18"/>
    </row>
    <row r="10" spans="1:57" x14ac:dyDescent="0.25">
      <c r="A10" s="75" t="s">
        <v>106</v>
      </c>
      <c r="B10" s="136" t="s">
        <v>10</v>
      </c>
      <c r="C10" s="162">
        <f t="shared" si="0"/>
        <v>61</v>
      </c>
      <c r="D10" s="180">
        <f>'matrice US_2021_CQEP'!D10+'matrice US_201015_CQEP'!D10</f>
        <v>1</v>
      </c>
      <c r="E10" s="109">
        <f>'matrice US_2021_CQEP'!E10+'matrice US_201015_CQEP'!E10</f>
        <v>0</v>
      </c>
      <c r="F10" s="109">
        <f>'matrice US_2021_CQEP'!F10+'matrice US_201015_CQEP'!F10</f>
        <v>1</v>
      </c>
      <c r="G10" s="109">
        <f>'matrice US_2021_CQEP'!G10+'matrice US_201015_CQEP'!G10</f>
        <v>0</v>
      </c>
      <c r="H10" s="109">
        <f>'matrice US_2021_CQEP'!H10+'matrice US_201015_CQEP'!H10</f>
        <v>0</v>
      </c>
      <c r="I10" s="109">
        <f>'matrice US_2021_CQEP'!I10+'matrice US_201015_CQEP'!I10</f>
        <v>0</v>
      </c>
      <c r="J10" s="109">
        <f>'matrice US_2021_CQEP'!J10+'matrice US_201015_CQEP'!J10</f>
        <v>0</v>
      </c>
      <c r="K10" s="109"/>
      <c r="L10" s="109">
        <f>'matrice US_2021_CQEP'!L10+'matrice US_201015_CQEP'!L10</f>
        <v>2</v>
      </c>
      <c r="M10" s="109">
        <f>'matrice US_2021_CQEP'!M10+'matrice US_201015_CQEP'!M10</f>
        <v>8</v>
      </c>
      <c r="N10" s="109">
        <f>'matrice US_2021_CQEP'!N10+'matrice US_201015_CQEP'!N10</f>
        <v>20</v>
      </c>
      <c r="O10" s="109">
        <f>'matrice US_2021_CQEP'!O10+'matrice US_201015_CQEP'!O10</f>
        <v>0</v>
      </c>
      <c r="P10" s="109">
        <f>'matrice US_2021_CQEP'!P10+'matrice US_201015_CQEP'!P10</f>
        <v>0</v>
      </c>
      <c r="Q10" s="109">
        <f>'matrice US_2021_CQEP'!Q10+'matrice US_201015_CQEP'!Q10</f>
        <v>0</v>
      </c>
      <c r="R10" s="109">
        <f>'matrice US_2021_CQEP'!R10+'matrice US_201015_CQEP'!R10</f>
        <v>0</v>
      </c>
      <c r="S10" s="109">
        <f>'matrice US_2021_CQEP'!S10+'matrice US_201015_CQEP'!S10</f>
        <v>0</v>
      </c>
      <c r="T10" s="109">
        <f>'matrice US_2021_CQEP'!T10+'matrice US_201015_CQEP'!T10</f>
        <v>0</v>
      </c>
      <c r="U10" s="109">
        <f>'matrice US_2021_CQEP'!U10+'matrice US_201015_CQEP'!U10</f>
        <v>0</v>
      </c>
      <c r="V10" s="109">
        <f>'matrice US_2021_CQEP'!V10+'matrice US_201015_CQEP'!V10</f>
        <v>0</v>
      </c>
      <c r="W10" s="109">
        <f>'matrice US_2021_CQEP'!W10+'matrice US_201015_CQEP'!W10</f>
        <v>0</v>
      </c>
      <c r="X10" s="109">
        <f>'matrice US_2021_CQEP'!X10+'matrice US_201015_CQEP'!X10</f>
        <v>0</v>
      </c>
      <c r="Y10" s="109">
        <f>'matrice US_2021_CQEP'!Y10+'matrice US_201015_CQEP'!Y10</f>
        <v>0</v>
      </c>
      <c r="Z10" s="109">
        <f>'matrice US_2021_CQEP'!Z10+'matrice US_201015_CQEP'!Z10</f>
        <v>0</v>
      </c>
      <c r="AA10" s="109">
        <f>'matrice US_2021_CQEP'!AA10+'matrice US_201015_CQEP'!AA10</f>
        <v>0</v>
      </c>
      <c r="AB10" s="109">
        <f>'matrice US_2021_CQEP'!AB10+'matrice US_201015_CQEP'!AB10</f>
        <v>0</v>
      </c>
      <c r="AC10" s="109">
        <f>'matrice US_2021_CQEP'!AC10+'matrice US_201015_CQEP'!AC10</f>
        <v>0</v>
      </c>
      <c r="AD10" s="109">
        <f>'matrice US_2021_CQEP'!AD10+'matrice US_201015_CQEP'!AD10</f>
        <v>0</v>
      </c>
      <c r="AE10" s="109">
        <f>'matrice US_2021_CQEP'!AE10+'matrice US_201015_CQEP'!AE10</f>
        <v>0</v>
      </c>
      <c r="AF10" s="109">
        <f>'matrice US_2021_CQEP'!AF10+'matrice US_201015_CQEP'!AF10</f>
        <v>0</v>
      </c>
      <c r="AG10" s="109">
        <f>'matrice US_2021_CQEP'!AG10+'matrice US_201015_CQEP'!AG10</f>
        <v>0</v>
      </c>
      <c r="AH10" s="109">
        <f>'matrice US_2021_CQEP'!AH10+'matrice US_201015_CQEP'!AH10</f>
        <v>0</v>
      </c>
      <c r="AI10" s="109">
        <f>'matrice US_2021_CQEP'!AI10+'matrice US_201015_CQEP'!AI10</f>
        <v>0</v>
      </c>
      <c r="AJ10" s="109">
        <f>'matrice US_2021_CQEP'!AJ10+'matrice US_201015_CQEP'!AJ10</f>
        <v>0</v>
      </c>
      <c r="AK10" s="109">
        <f>'matrice US_2021_CQEP'!AK10+'matrice US_201015_CQEP'!AK10</f>
        <v>0</v>
      </c>
      <c r="AL10" s="109">
        <f>'matrice US_2021_CQEP'!AL10+'matrice US_201015_CQEP'!AL10</f>
        <v>0</v>
      </c>
      <c r="AM10" s="109">
        <f>'matrice US_2021_CQEP'!AM10+'matrice US_201015_CQEP'!AM10</f>
        <v>0</v>
      </c>
      <c r="AN10" s="109">
        <f>'matrice US_2021_CQEP'!AN10+'matrice US_201015_CQEP'!AN10</f>
        <v>0</v>
      </c>
      <c r="AO10" s="109">
        <f>'matrice US_2021_CQEP'!AO10+'matrice US_201015_CQEP'!AO10</f>
        <v>2</v>
      </c>
      <c r="AP10" s="109">
        <f>'matrice US_2021_CQEP'!AP10+'matrice US_201015_CQEP'!AP10</f>
        <v>0</v>
      </c>
      <c r="AQ10" s="109">
        <f>'matrice US_2021_CQEP'!AQ10+'matrice US_201015_CQEP'!AQ10</f>
        <v>0</v>
      </c>
      <c r="AR10" s="109">
        <f>'matrice US_2021_CQEP'!AR10+'matrice US_201015_CQEP'!AR10</f>
        <v>0</v>
      </c>
      <c r="AS10" s="109">
        <f>'matrice US_2021_CQEP'!AS10+'matrice US_201015_CQEP'!AS10</f>
        <v>0</v>
      </c>
      <c r="AT10" s="109">
        <f>'matrice US_2021_CQEP'!AT10+'matrice US_201015_CQEP'!AT10</f>
        <v>0</v>
      </c>
      <c r="AU10" s="109">
        <f>'matrice US_2021_CQEP'!AU10+'matrice US_201015_CQEP'!AU10</f>
        <v>0</v>
      </c>
      <c r="AV10" s="109">
        <f>'matrice US_2021_CQEP'!AV10+'matrice US_201015_CQEP'!AV10</f>
        <v>0</v>
      </c>
      <c r="AW10" s="109">
        <f>'matrice US_2021_CQEP'!AW10+'matrice US_201015_CQEP'!AW10</f>
        <v>0</v>
      </c>
      <c r="AX10" s="109">
        <f>'matrice US_2021_CQEP'!AX10+'matrice US_201015_CQEP'!AX10</f>
        <v>0</v>
      </c>
      <c r="AY10" s="109">
        <f>'matrice US_2021_CQEP'!AY10+'matrice US_201015_CQEP'!AY10</f>
        <v>0</v>
      </c>
      <c r="AZ10" s="109">
        <f>'matrice US_2021_CQEP'!AZ10+'matrice US_201015_CQEP'!AZ10</f>
        <v>0</v>
      </c>
      <c r="BA10" s="109">
        <f>'matrice US_2021_CQEP'!BA10+'matrice US_201015_CQEP'!BA10</f>
        <v>0</v>
      </c>
      <c r="BB10" s="109">
        <f>'matrice US_2021_CQEP'!BB10+'matrice US_201015_CQEP'!BB10</f>
        <v>0</v>
      </c>
      <c r="BC10" s="109">
        <f>'matrice US_2021_CQEP'!BC10+'matrice US_201015_CQEP'!BC10</f>
        <v>0</v>
      </c>
      <c r="BD10" s="181">
        <f>'matrice US_2021_CQEP'!BD10+'matrice US_201015_CQEP'!BD10</f>
        <v>27</v>
      </c>
      <c r="BE10" s="18"/>
    </row>
    <row r="11" spans="1:57" x14ac:dyDescent="0.25">
      <c r="A11" s="75" t="s">
        <v>107</v>
      </c>
      <c r="B11" s="136" t="s">
        <v>11</v>
      </c>
      <c r="C11" s="162">
        <f t="shared" si="0"/>
        <v>47</v>
      </c>
      <c r="D11" s="180">
        <f>'matrice US_2021_CQEP'!D11+'matrice US_201015_CQEP'!D11</f>
        <v>2</v>
      </c>
      <c r="E11" s="109">
        <f>'matrice US_2021_CQEP'!E11+'matrice US_201015_CQEP'!E11</f>
        <v>0</v>
      </c>
      <c r="F11" s="109">
        <f>'matrice US_2021_CQEP'!F11+'matrice US_201015_CQEP'!F11</f>
        <v>0</v>
      </c>
      <c r="G11" s="109">
        <f>'matrice US_2021_CQEP'!G11+'matrice US_201015_CQEP'!G11</f>
        <v>0</v>
      </c>
      <c r="H11" s="109">
        <f>'matrice US_2021_CQEP'!H11+'matrice US_201015_CQEP'!H11</f>
        <v>0</v>
      </c>
      <c r="I11" s="109">
        <f>'matrice US_2021_CQEP'!I11+'matrice US_201015_CQEP'!I11</f>
        <v>0</v>
      </c>
      <c r="J11" s="109">
        <f>'matrice US_2021_CQEP'!J11+'matrice US_201015_CQEP'!J11</f>
        <v>0</v>
      </c>
      <c r="K11" s="109">
        <f>'matrice US_2021_CQEP'!K11+'matrice US_201015_CQEP'!K11</f>
        <v>5</v>
      </c>
      <c r="L11" s="109"/>
      <c r="M11" s="109">
        <f>'matrice US_2021_CQEP'!M11+'matrice US_201015_CQEP'!M11</f>
        <v>10</v>
      </c>
      <c r="N11" s="109">
        <f>'matrice US_2021_CQEP'!N11+'matrice US_201015_CQEP'!N11</f>
        <v>22</v>
      </c>
      <c r="O11" s="109">
        <f>'matrice US_2021_CQEP'!O11+'matrice US_201015_CQEP'!O11</f>
        <v>0</v>
      </c>
      <c r="P11" s="109">
        <f>'matrice US_2021_CQEP'!P11+'matrice US_201015_CQEP'!P11</f>
        <v>0</v>
      </c>
      <c r="Q11" s="109">
        <f>'matrice US_2021_CQEP'!Q11+'matrice US_201015_CQEP'!Q11</f>
        <v>0</v>
      </c>
      <c r="R11" s="109">
        <f>'matrice US_2021_CQEP'!R11+'matrice US_201015_CQEP'!R11</f>
        <v>0</v>
      </c>
      <c r="S11" s="109">
        <f>'matrice US_2021_CQEP'!S11+'matrice US_201015_CQEP'!S11</f>
        <v>0</v>
      </c>
      <c r="T11" s="109">
        <f>'matrice US_2021_CQEP'!T11+'matrice US_201015_CQEP'!T11</f>
        <v>0</v>
      </c>
      <c r="U11" s="109">
        <f>'matrice US_2021_CQEP'!U11+'matrice US_201015_CQEP'!U11</f>
        <v>0</v>
      </c>
      <c r="V11" s="109">
        <f>'matrice US_2021_CQEP'!V11+'matrice US_201015_CQEP'!V11</f>
        <v>0</v>
      </c>
      <c r="W11" s="109">
        <f>'matrice US_2021_CQEP'!W11+'matrice US_201015_CQEP'!W11</f>
        <v>0</v>
      </c>
      <c r="X11" s="109">
        <f>'matrice US_2021_CQEP'!X11+'matrice US_201015_CQEP'!X11</f>
        <v>0</v>
      </c>
      <c r="Y11" s="109">
        <f>'matrice US_2021_CQEP'!Y11+'matrice US_201015_CQEP'!Y11</f>
        <v>0</v>
      </c>
      <c r="Z11" s="109">
        <f>'matrice US_2021_CQEP'!Z11+'matrice US_201015_CQEP'!Z11</f>
        <v>0</v>
      </c>
      <c r="AA11" s="109">
        <f>'matrice US_2021_CQEP'!AA11+'matrice US_201015_CQEP'!AA11</f>
        <v>0</v>
      </c>
      <c r="AB11" s="109">
        <f>'matrice US_2021_CQEP'!AB11+'matrice US_201015_CQEP'!AB11</f>
        <v>0</v>
      </c>
      <c r="AC11" s="109">
        <f>'matrice US_2021_CQEP'!AC11+'matrice US_201015_CQEP'!AC11</f>
        <v>0</v>
      </c>
      <c r="AD11" s="109">
        <f>'matrice US_2021_CQEP'!AD11+'matrice US_201015_CQEP'!AD11</f>
        <v>0</v>
      </c>
      <c r="AE11" s="109">
        <f>'matrice US_2021_CQEP'!AE11+'matrice US_201015_CQEP'!AE11</f>
        <v>0</v>
      </c>
      <c r="AF11" s="109">
        <f>'matrice US_2021_CQEP'!AF11+'matrice US_201015_CQEP'!AF11</f>
        <v>0</v>
      </c>
      <c r="AG11" s="109">
        <f>'matrice US_2021_CQEP'!AG11+'matrice US_201015_CQEP'!AG11</f>
        <v>0</v>
      </c>
      <c r="AH11" s="109">
        <f>'matrice US_2021_CQEP'!AH11+'matrice US_201015_CQEP'!AH11</f>
        <v>0</v>
      </c>
      <c r="AI11" s="109">
        <f>'matrice US_2021_CQEP'!AI11+'matrice US_201015_CQEP'!AI11</f>
        <v>0</v>
      </c>
      <c r="AJ11" s="109">
        <f>'matrice US_2021_CQEP'!AJ11+'matrice US_201015_CQEP'!AJ11</f>
        <v>0</v>
      </c>
      <c r="AK11" s="109">
        <f>'matrice US_2021_CQEP'!AK11+'matrice US_201015_CQEP'!AK11</f>
        <v>0</v>
      </c>
      <c r="AL11" s="109">
        <f>'matrice US_2021_CQEP'!AL11+'matrice US_201015_CQEP'!AL11</f>
        <v>0</v>
      </c>
      <c r="AM11" s="109">
        <f>'matrice US_2021_CQEP'!AM11+'matrice US_201015_CQEP'!AM11</f>
        <v>0</v>
      </c>
      <c r="AN11" s="109">
        <f>'matrice US_2021_CQEP'!AN11+'matrice US_201015_CQEP'!AN11</f>
        <v>0</v>
      </c>
      <c r="AO11" s="109">
        <f>'matrice US_2021_CQEP'!AO11+'matrice US_201015_CQEP'!AO11</f>
        <v>0</v>
      </c>
      <c r="AP11" s="109">
        <f>'matrice US_2021_CQEP'!AP11+'matrice US_201015_CQEP'!AP11</f>
        <v>0</v>
      </c>
      <c r="AQ11" s="109">
        <f>'matrice US_2021_CQEP'!AQ11+'matrice US_201015_CQEP'!AQ11</f>
        <v>0</v>
      </c>
      <c r="AR11" s="109">
        <f>'matrice US_2021_CQEP'!AR11+'matrice US_201015_CQEP'!AR11</f>
        <v>0</v>
      </c>
      <c r="AS11" s="109">
        <f>'matrice US_2021_CQEP'!AS11+'matrice US_201015_CQEP'!AS11</f>
        <v>0</v>
      </c>
      <c r="AT11" s="109">
        <f>'matrice US_2021_CQEP'!AT11+'matrice US_201015_CQEP'!AT11</f>
        <v>0</v>
      </c>
      <c r="AU11" s="109">
        <f>'matrice US_2021_CQEP'!AU11+'matrice US_201015_CQEP'!AU11</f>
        <v>0</v>
      </c>
      <c r="AV11" s="109">
        <f>'matrice US_2021_CQEP'!AV11+'matrice US_201015_CQEP'!AV11</f>
        <v>0</v>
      </c>
      <c r="AW11" s="109">
        <f>'matrice US_2021_CQEP'!AW11+'matrice US_201015_CQEP'!AW11</f>
        <v>0</v>
      </c>
      <c r="AX11" s="109">
        <f>'matrice US_2021_CQEP'!AX11+'matrice US_201015_CQEP'!AX11</f>
        <v>0</v>
      </c>
      <c r="AY11" s="109">
        <f>'matrice US_2021_CQEP'!AY11+'matrice US_201015_CQEP'!AY11</f>
        <v>0</v>
      </c>
      <c r="AZ11" s="109">
        <f>'matrice US_2021_CQEP'!AZ11+'matrice US_201015_CQEP'!AZ11</f>
        <v>0</v>
      </c>
      <c r="BA11" s="109">
        <f>'matrice US_2021_CQEP'!BA11+'matrice US_201015_CQEP'!BA11</f>
        <v>0</v>
      </c>
      <c r="BB11" s="109">
        <f>'matrice US_2021_CQEP'!BB11+'matrice US_201015_CQEP'!BB11</f>
        <v>0</v>
      </c>
      <c r="BC11" s="109">
        <f>'matrice US_2021_CQEP'!BC11+'matrice US_201015_CQEP'!BC11</f>
        <v>0</v>
      </c>
      <c r="BD11" s="181">
        <f>'matrice US_2021_CQEP'!BD11+'matrice US_201015_CQEP'!BD11</f>
        <v>8</v>
      </c>
      <c r="BE11" s="18"/>
    </row>
    <row r="12" spans="1:57" x14ac:dyDescent="0.25">
      <c r="A12" s="75" t="s">
        <v>108</v>
      </c>
      <c r="B12" s="136" t="s">
        <v>12</v>
      </c>
      <c r="C12" s="162">
        <f t="shared" si="0"/>
        <v>53</v>
      </c>
      <c r="D12" s="180">
        <f>'matrice US_2021_CQEP'!D12+'matrice US_201015_CQEP'!D12</f>
        <v>3</v>
      </c>
      <c r="E12" s="109">
        <f>'matrice US_2021_CQEP'!E12+'matrice US_201015_CQEP'!E12</f>
        <v>0</v>
      </c>
      <c r="F12" s="109">
        <f>'matrice US_2021_CQEP'!F12+'matrice US_201015_CQEP'!F12</f>
        <v>0</v>
      </c>
      <c r="G12" s="109">
        <f>'matrice US_2021_CQEP'!G12+'matrice US_201015_CQEP'!G12</f>
        <v>0</v>
      </c>
      <c r="H12" s="109">
        <f>'matrice US_2021_CQEP'!H12+'matrice US_201015_CQEP'!H12</f>
        <v>0</v>
      </c>
      <c r="I12" s="109">
        <f>'matrice US_2021_CQEP'!I12+'matrice US_201015_CQEP'!I12</f>
        <v>0</v>
      </c>
      <c r="J12" s="109">
        <f>'matrice US_2021_CQEP'!J12+'matrice US_201015_CQEP'!J12</f>
        <v>0</v>
      </c>
      <c r="K12" s="109">
        <f>'matrice US_2021_CQEP'!K12+'matrice US_201015_CQEP'!K12</f>
        <v>6</v>
      </c>
      <c r="L12" s="109">
        <f>'matrice US_2021_CQEP'!L12+'matrice US_201015_CQEP'!L12</f>
        <v>0</v>
      </c>
      <c r="M12" s="109"/>
      <c r="N12" s="109">
        <f>'matrice US_2021_CQEP'!N12+'matrice US_201015_CQEP'!N12</f>
        <v>30</v>
      </c>
      <c r="O12" s="109">
        <f>'matrice US_2021_CQEP'!O12+'matrice US_201015_CQEP'!O12</f>
        <v>0</v>
      </c>
      <c r="P12" s="109">
        <f>'matrice US_2021_CQEP'!P12+'matrice US_201015_CQEP'!P12</f>
        <v>0</v>
      </c>
      <c r="Q12" s="109">
        <f>'matrice US_2021_CQEP'!Q12+'matrice US_201015_CQEP'!Q12</f>
        <v>0</v>
      </c>
      <c r="R12" s="109">
        <f>'matrice US_2021_CQEP'!R12+'matrice US_201015_CQEP'!R12</f>
        <v>0</v>
      </c>
      <c r="S12" s="109">
        <f>'matrice US_2021_CQEP'!S12+'matrice US_201015_CQEP'!S12</f>
        <v>0</v>
      </c>
      <c r="T12" s="109">
        <f>'matrice US_2021_CQEP'!T12+'matrice US_201015_CQEP'!T12</f>
        <v>0</v>
      </c>
      <c r="U12" s="109">
        <f>'matrice US_2021_CQEP'!U12+'matrice US_201015_CQEP'!U12</f>
        <v>0</v>
      </c>
      <c r="V12" s="109">
        <f>'matrice US_2021_CQEP'!V12+'matrice US_201015_CQEP'!V12</f>
        <v>0</v>
      </c>
      <c r="W12" s="109">
        <f>'matrice US_2021_CQEP'!W12+'matrice US_201015_CQEP'!W12</f>
        <v>0</v>
      </c>
      <c r="X12" s="109">
        <f>'matrice US_2021_CQEP'!X12+'matrice US_201015_CQEP'!X12</f>
        <v>0</v>
      </c>
      <c r="Y12" s="109">
        <f>'matrice US_2021_CQEP'!Y12+'matrice US_201015_CQEP'!Y12</f>
        <v>0</v>
      </c>
      <c r="Z12" s="109">
        <f>'matrice US_2021_CQEP'!Z12+'matrice US_201015_CQEP'!Z12</f>
        <v>0</v>
      </c>
      <c r="AA12" s="109">
        <f>'matrice US_2021_CQEP'!AA12+'matrice US_201015_CQEP'!AA12</f>
        <v>0</v>
      </c>
      <c r="AB12" s="109">
        <f>'matrice US_2021_CQEP'!AB12+'matrice US_201015_CQEP'!AB12</f>
        <v>0</v>
      </c>
      <c r="AC12" s="109">
        <f>'matrice US_2021_CQEP'!AC12+'matrice US_201015_CQEP'!AC12</f>
        <v>0</v>
      </c>
      <c r="AD12" s="109">
        <f>'matrice US_2021_CQEP'!AD12+'matrice US_201015_CQEP'!AD12</f>
        <v>0</v>
      </c>
      <c r="AE12" s="109">
        <f>'matrice US_2021_CQEP'!AE12+'matrice US_201015_CQEP'!AE12</f>
        <v>0</v>
      </c>
      <c r="AF12" s="109">
        <f>'matrice US_2021_CQEP'!AF12+'matrice US_201015_CQEP'!AF12</f>
        <v>0</v>
      </c>
      <c r="AG12" s="109">
        <f>'matrice US_2021_CQEP'!AG12+'matrice US_201015_CQEP'!AG12</f>
        <v>0</v>
      </c>
      <c r="AH12" s="109">
        <f>'matrice US_2021_CQEP'!AH12+'matrice US_201015_CQEP'!AH12</f>
        <v>0</v>
      </c>
      <c r="AI12" s="109">
        <f>'matrice US_2021_CQEP'!AI12+'matrice US_201015_CQEP'!AI12</f>
        <v>0</v>
      </c>
      <c r="AJ12" s="109">
        <f>'matrice US_2021_CQEP'!AJ12+'matrice US_201015_CQEP'!AJ12</f>
        <v>0</v>
      </c>
      <c r="AK12" s="109">
        <f>'matrice US_2021_CQEP'!AK12+'matrice US_201015_CQEP'!AK12</f>
        <v>0</v>
      </c>
      <c r="AL12" s="109">
        <f>'matrice US_2021_CQEP'!AL12+'matrice US_201015_CQEP'!AL12</f>
        <v>0</v>
      </c>
      <c r="AM12" s="109">
        <f>'matrice US_2021_CQEP'!AM12+'matrice US_201015_CQEP'!AM12</f>
        <v>0</v>
      </c>
      <c r="AN12" s="109">
        <f>'matrice US_2021_CQEP'!AN12+'matrice US_201015_CQEP'!AN12</f>
        <v>0</v>
      </c>
      <c r="AO12" s="109">
        <f>'matrice US_2021_CQEP'!AO12+'matrice US_201015_CQEP'!AO12</f>
        <v>2</v>
      </c>
      <c r="AP12" s="109">
        <f>'matrice US_2021_CQEP'!AP12+'matrice US_201015_CQEP'!AP12</f>
        <v>0</v>
      </c>
      <c r="AQ12" s="109">
        <f>'matrice US_2021_CQEP'!AQ12+'matrice US_201015_CQEP'!AQ12</f>
        <v>0</v>
      </c>
      <c r="AR12" s="109">
        <f>'matrice US_2021_CQEP'!AR12+'matrice US_201015_CQEP'!AR12</f>
        <v>0</v>
      </c>
      <c r="AS12" s="109">
        <f>'matrice US_2021_CQEP'!AS12+'matrice US_201015_CQEP'!AS12</f>
        <v>0</v>
      </c>
      <c r="AT12" s="109">
        <f>'matrice US_2021_CQEP'!AT12+'matrice US_201015_CQEP'!AT12</f>
        <v>0</v>
      </c>
      <c r="AU12" s="109">
        <f>'matrice US_2021_CQEP'!AU12+'matrice US_201015_CQEP'!AU12</f>
        <v>0</v>
      </c>
      <c r="AV12" s="109">
        <f>'matrice US_2021_CQEP'!AV12+'matrice US_201015_CQEP'!AV12</f>
        <v>0</v>
      </c>
      <c r="AW12" s="109">
        <f>'matrice US_2021_CQEP'!AW12+'matrice US_201015_CQEP'!AW12</f>
        <v>0</v>
      </c>
      <c r="AX12" s="109">
        <f>'matrice US_2021_CQEP'!AX12+'matrice US_201015_CQEP'!AX12</f>
        <v>0</v>
      </c>
      <c r="AY12" s="109">
        <f>'matrice US_2021_CQEP'!AY12+'matrice US_201015_CQEP'!AY12</f>
        <v>0</v>
      </c>
      <c r="AZ12" s="109">
        <f>'matrice US_2021_CQEP'!AZ12+'matrice US_201015_CQEP'!AZ12</f>
        <v>0</v>
      </c>
      <c r="BA12" s="109">
        <f>'matrice US_2021_CQEP'!BA12+'matrice US_201015_CQEP'!BA12</f>
        <v>0</v>
      </c>
      <c r="BB12" s="109">
        <f>'matrice US_2021_CQEP'!BB12+'matrice US_201015_CQEP'!BB12</f>
        <v>0</v>
      </c>
      <c r="BC12" s="109">
        <f>'matrice US_2021_CQEP'!BC12+'matrice US_201015_CQEP'!BC12</f>
        <v>0</v>
      </c>
      <c r="BD12" s="181">
        <f>'matrice US_2021_CQEP'!BD12+'matrice US_201015_CQEP'!BD12</f>
        <v>12</v>
      </c>
      <c r="BE12" s="18"/>
    </row>
    <row r="13" spans="1:57" x14ac:dyDescent="0.25">
      <c r="A13" s="75" t="s">
        <v>109</v>
      </c>
      <c r="B13" s="136" t="s">
        <v>13</v>
      </c>
      <c r="C13" s="162">
        <f t="shared" si="0"/>
        <v>35</v>
      </c>
      <c r="D13" s="180">
        <f>'matrice US_2021_CQEP'!D13+'matrice US_201015_CQEP'!D13</f>
        <v>6</v>
      </c>
      <c r="E13" s="109">
        <f>'matrice US_2021_CQEP'!E13+'matrice US_201015_CQEP'!E13</f>
        <v>0</v>
      </c>
      <c r="F13" s="109">
        <f>'matrice US_2021_CQEP'!F13+'matrice US_201015_CQEP'!F13</f>
        <v>1</v>
      </c>
      <c r="G13" s="109">
        <f>'matrice US_2021_CQEP'!G13+'matrice US_201015_CQEP'!G13</f>
        <v>0</v>
      </c>
      <c r="H13" s="109">
        <f>'matrice US_2021_CQEP'!H13+'matrice US_201015_CQEP'!H13</f>
        <v>1</v>
      </c>
      <c r="I13" s="109">
        <f>'matrice US_2021_CQEP'!I13+'matrice US_201015_CQEP'!I13</f>
        <v>1</v>
      </c>
      <c r="J13" s="109">
        <f>'matrice US_2021_CQEP'!J13+'matrice US_201015_CQEP'!J13</f>
        <v>1</v>
      </c>
      <c r="K13" s="109">
        <f>'matrice US_2021_CQEP'!K13+'matrice US_201015_CQEP'!K13</f>
        <v>0</v>
      </c>
      <c r="L13" s="109">
        <f>'matrice US_2021_CQEP'!L13+'matrice US_201015_CQEP'!L13</f>
        <v>4</v>
      </c>
      <c r="M13" s="109">
        <f>'matrice US_2021_CQEP'!M13+'matrice US_201015_CQEP'!M13</f>
        <v>1</v>
      </c>
      <c r="N13" s="109"/>
      <c r="O13" s="109">
        <f>'matrice US_2021_CQEP'!O13+'matrice US_201015_CQEP'!O13</f>
        <v>0</v>
      </c>
      <c r="P13" s="109">
        <f>'matrice US_2021_CQEP'!P13+'matrice US_201015_CQEP'!P13</f>
        <v>0</v>
      </c>
      <c r="Q13" s="109">
        <f>'matrice US_2021_CQEP'!Q13+'matrice US_201015_CQEP'!Q13</f>
        <v>0</v>
      </c>
      <c r="R13" s="109">
        <f>'matrice US_2021_CQEP'!R13+'matrice US_201015_CQEP'!R13</f>
        <v>1</v>
      </c>
      <c r="S13" s="109">
        <f>'matrice US_2021_CQEP'!S13+'matrice US_201015_CQEP'!S13</f>
        <v>0</v>
      </c>
      <c r="T13" s="109">
        <f>'matrice US_2021_CQEP'!T13+'matrice US_201015_CQEP'!T13</f>
        <v>0</v>
      </c>
      <c r="U13" s="109">
        <f>'matrice US_2021_CQEP'!U13+'matrice US_201015_CQEP'!U13</f>
        <v>0</v>
      </c>
      <c r="V13" s="109">
        <f>'matrice US_2021_CQEP'!V13+'matrice US_201015_CQEP'!V13</f>
        <v>0</v>
      </c>
      <c r="W13" s="109">
        <f>'matrice US_2021_CQEP'!W13+'matrice US_201015_CQEP'!W13</f>
        <v>0</v>
      </c>
      <c r="X13" s="109">
        <f>'matrice US_2021_CQEP'!X13+'matrice US_201015_CQEP'!X13</f>
        <v>0</v>
      </c>
      <c r="Y13" s="109">
        <f>'matrice US_2021_CQEP'!Y13+'matrice US_201015_CQEP'!Y13</f>
        <v>0</v>
      </c>
      <c r="Z13" s="109">
        <f>'matrice US_2021_CQEP'!Z13+'matrice US_201015_CQEP'!Z13</f>
        <v>0</v>
      </c>
      <c r="AA13" s="109">
        <f>'matrice US_2021_CQEP'!AA13+'matrice US_201015_CQEP'!AA13</f>
        <v>0</v>
      </c>
      <c r="AB13" s="109">
        <f>'matrice US_2021_CQEP'!AB13+'matrice US_201015_CQEP'!AB13</f>
        <v>0</v>
      </c>
      <c r="AC13" s="109">
        <f>'matrice US_2021_CQEP'!AC13+'matrice US_201015_CQEP'!AC13</f>
        <v>0</v>
      </c>
      <c r="AD13" s="109">
        <f>'matrice US_2021_CQEP'!AD13+'matrice US_201015_CQEP'!AD13</f>
        <v>1</v>
      </c>
      <c r="AE13" s="109">
        <f>'matrice US_2021_CQEP'!AE13+'matrice US_201015_CQEP'!AE13</f>
        <v>0</v>
      </c>
      <c r="AF13" s="109">
        <f>'matrice US_2021_CQEP'!AF13+'matrice US_201015_CQEP'!AF13</f>
        <v>0</v>
      </c>
      <c r="AG13" s="109">
        <f>'matrice US_2021_CQEP'!AG13+'matrice US_201015_CQEP'!AG13</f>
        <v>0</v>
      </c>
      <c r="AH13" s="109">
        <f>'matrice US_2021_CQEP'!AH13+'matrice US_201015_CQEP'!AH13</f>
        <v>0</v>
      </c>
      <c r="AI13" s="109">
        <f>'matrice US_2021_CQEP'!AI13+'matrice US_201015_CQEP'!AI13</f>
        <v>0</v>
      </c>
      <c r="AJ13" s="109">
        <f>'matrice US_2021_CQEP'!AJ13+'matrice US_201015_CQEP'!AJ13</f>
        <v>0</v>
      </c>
      <c r="AK13" s="109">
        <f>'matrice US_2021_CQEP'!AK13+'matrice US_201015_CQEP'!AK13</f>
        <v>0</v>
      </c>
      <c r="AL13" s="109">
        <f>'matrice US_2021_CQEP'!AL13+'matrice US_201015_CQEP'!AL13</f>
        <v>0</v>
      </c>
      <c r="AM13" s="109">
        <f>'matrice US_2021_CQEP'!AM13+'matrice US_201015_CQEP'!AM13</f>
        <v>0</v>
      </c>
      <c r="AN13" s="109">
        <f>'matrice US_2021_CQEP'!AN13+'matrice US_201015_CQEP'!AN13</f>
        <v>0</v>
      </c>
      <c r="AO13" s="109">
        <f>'matrice US_2021_CQEP'!AO13+'matrice US_201015_CQEP'!AO13</f>
        <v>0</v>
      </c>
      <c r="AP13" s="109">
        <f>'matrice US_2021_CQEP'!AP13+'matrice US_201015_CQEP'!AP13</f>
        <v>0</v>
      </c>
      <c r="AQ13" s="109">
        <f>'matrice US_2021_CQEP'!AQ13+'matrice US_201015_CQEP'!AQ13</f>
        <v>0</v>
      </c>
      <c r="AR13" s="109">
        <f>'matrice US_2021_CQEP'!AR13+'matrice US_201015_CQEP'!AR13</f>
        <v>0</v>
      </c>
      <c r="AS13" s="109">
        <f>'matrice US_2021_CQEP'!AS13+'matrice US_201015_CQEP'!AS13</f>
        <v>0</v>
      </c>
      <c r="AT13" s="109">
        <f>'matrice US_2021_CQEP'!AT13+'matrice US_201015_CQEP'!AT13</f>
        <v>0</v>
      </c>
      <c r="AU13" s="109">
        <f>'matrice US_2021_CQEP'!AU13+'matrice US_201015_CQEP'!AU13</f>
        <v>1</v>
      </c>
      <c r="AV13" s="109">
        <f>'matrice US_2021_CQEP'!AV13+'matrice US_201015_CQEP'!AV13</f>
        <v>0</v>
      </c>
      <c r="AW13" s="109">
        <f>'matrice US_2021_CQEP'!AW13+'matrice US_201015_CQEP'!AW13</f>
        <v>0</v>
      </c>
      <c r="AX13" s="109">
        <f>'matrice US_2021_CQEP'!AX13+'matrice US_201015_CQEP'!AX13</f>
        <v>0</v>
      </c>
      <c r="AY13" s="109">
        <f>'matrice US_2021_CQEP'!AY13+'matrice US_201015_CQEP'!AY13</f>
        <v>0</v>
      </c>
      <c r="AZ13" s="109">
        <f>'matrice US_2021_CQEP'!AZ13+'matrice US_201015_CQEP'!AZ13</f>
        <v>0</v>
      </c>
      <c r="BA13" s="109">
        <f>'matrice US_2021_CQEP'!BA13+'matrice US_201015_CQEP'!BA13</f>
        <v>0</v>
      </c>
      <c r="BB13" s="109">
        <f>'matrice US_2021_CQEP'!BB13+'matrice US_201015_CQEP'!BB13</f>
        <v>2</v>
      </c>
      <c r="BC13" s="109">
        <f>'matrice US_2021_CQEP'!BC13+'matrice US_201015_CQEP'!BC13</f>
        <v>0</v>
      </c>
      <c r="BD13" s="181">
        <f>'matrice US_2021_CQEP'!BD13+'matrice US_201015_CQEP'!BD13</f>
        <v>15</v>
      </c>
      <c r="BE13" s="18"/>
    </row>
    <row r="14" spans="1:57" x14ac:dyDescent="0.25">
      <c r="A14" s="98" t="s">
        <v>110</v>
      </c>
      <c r="B14" s="137" t="s">
        <v>14</v>
      </c>
      <c r="C14" s="162">
        <f t="shared" si="0"/>
        <v>10</v>
      </c>
      <c r="D14" s="180">
        <f>'matrice US_2021_CQEP'!D14+'matrice US_201015_CQEP'!D14</f>
        <v>0</v>
      </c>
      <c r="E14" s="109">
        <f>'matrice US_2021_CQEP'!E14+'matrice US_201015_CQEP'!E14</f>
        <v>0</v>
      </c>
      <c r="F14" s="109">
        <f>'matrice US_2021_CQEP'!F14+'matrice US_201015_CQEP'!F14</f>
        <v>0</v>
      </c>
      <c r="G14" s="109">
        <f>'matrice US_2021_CQEP'!G14+'matrice US_201015_CQEP'!G14</f>
        <v>0</v>
      </c>
      <c r="H14" s="109">
        <f>'matrice US_2021_CQEP'!H14+'matrice US_201015_CQEP'!H14</f>
        <v>0</v>
      </c>
      <c r="I14" s="109">
        <f>'matrice US_2021_CQEP'!I14+'matrice US_201015_CQEP'!I14</f>
        <v>0</v>
      </c>
      <c r="J14" s="109">
        <f>'matrice US_2021_CQEP'!J14+'matrice US_201015_CQEP'!J14</f>
        <v>0</v>
      </c>
      <c r="K14" s="109">
        <f>'matrice US_2021_CQEP'!K14+'matrice US_201015_CQEP'!K14</f>
        <v>0</v>
      </c>
      <c r="L14" s="109">
        <f>'matrice US_2021_CQEP'!L14+'matrice US_201015_CQEP'!L14</f>
        <v>0</v>
      </c>
      <c r="M14" s="109">
        <f>'matrice US_2021_CQEP'!M14+'matrice US_201015_CQEP'!M14</f>
        <v>0</v>
      </c>
      <c r="N14" s="109">
        <f>'matrice US_2021_CQEP'!N14+'matrice US_201015_CQEP'!N14</f>
        <v>0</v>
      </c>
      <c r="O14" s="109"/>
      <c r="P14" s="109">
        <f>'matrice US_2021_CQEP'!P14+'matrice US_201015_CQEP'!P14</f>
        <v>0</v>
      </c>
      <c r="Q14" s="109">
        <f>'matrice US_2021_CQEP'!Q14+'matrice US_201015_CQEP'!Q14</f>
        <v>0</v>
      </c>
      <c r="R14" s="109">
        <f>'matrice US_2021_CQEP'!R14+'matrice US_201015_CQEP'!R14</f>
        <v>1</v>
      </c>
      <c r="S14" s="109">
        <f>'matrice US_2021_CQEP'!S14+'matrice US_201015_CQEP'!S14</f>
        <v>0</v>
      </c>
      <c r="T14" s="109">
        <f>'matrice US_2021_CQEP'!T14+'matrice US_201015_CQEP'!T14</f>
        <v>0</v>
      </c>
      <c r="U14" s="109">
        <f>'matrice US_2021_CQEP'!U14+'matrice US_201015_CQEP'!U14</f>
        <v>0</v>
      </c>
      <c r="V14" s="109">
        <f>'matrice US_2021_CQEP'!V14+'matrice US_201015_CQEP'!V14</f>
        <v>0</v>
      </c>
      <c r="W14" s="109">
        <f>'matrice US_2021_CQEP'!W14+'matrice US_201015_CQEP'!W14</f>
        <v>0</v>
      </c>
      <c r="X14" s="109">
        <f>'matrice US_2021_CQEP'!X14+'matrice US_201015_CQEP'!X14</f>
        <v>0</v>
      </c>
      <c r="Y14" s="109">
        <f>'matrice US_2021_CQEP'!Y14+'matrice US_201015_CQEP'!Y14</f>
        <v>0</v>
      </c>
      <c r="Z14" s="109">
        <f>'matrice US_2021_CQEP'!Z14+'matrice US_201015_CQEP'!Z14</f>
        <v>0</v>
      </c>
      <c r="AA14" s="109">
        <f>'matrice US_2021_CQEP'!AA14+'matrice US_201015_CQEP'!AA14</f>
        <v>0</v>
      </c>
      <c r="AB14" s="109">
        <f>'matrice US_2021_CQEP'!AB14+'matrice US_201015_CQEP'!AB14</f>
        <v>3</v>
      </c>
      <c r="AC14" s="109">
        <f>'matrice US_2021_CQEP'!AC14+'matrice US_201015_CQEP'!AC14</f>
        <v>0</v>
      </c>
      <c r="AD14" s="109">
        <f>'matrice US_2021_CQEP'!AD14+'matrice US_201015_CQEP'!AD14</f>
        <v>0</v>
      </c>
      <c r="AE14" s="109">
        <f>'matrice US_2021_CQEP'!AE14+'matrice US_201015_CQEP'!AE14</f>
        <v>0</v>
      </c>
      <c r="AF14" s="109">
        <f>'matrice US_2021_CQEP'!AF14+'matrice US_201015_CQEP'!AF14</f>
        <v>0</v>
      </c>
      <c r="AG14" s="109">
        <f>'matrice US_2021_CQEP'!AG14+'matrice US_201015_CQEP'!AG14</f>
        <v>0</v>
      </c>
      <c r="AH14" s="109">
        <f>'matrice US_2021_CQEP'!AH14+'matrice US_201015_CQEP'!AH14</f>
        <v>0</v>
      </c>
      <c r="AI14" s="109">
        <f>'matrice US_2021_CQEP'!AI14+'matrice US_201015_CQEP'!AI14</f>
        <v>0</v>
      </c>
      <c r="AJ14" s="109">
        <f>'matrice US_2021_CQEP'!AJ14+'matrice US_201015_CQEP'!AJ14</f>
        <v>0</v>
      </c>
      <c r="AK14" s="109">
        <f>'matrice US_2021_CQEP'!AK14+'matrice US_201015_CQEP'!AK14</f>
        <v>0</v>
      </c>
      <c r="AL14" s="109">
        <f>'matrice US_2021_CQEP'!AL14+'matrice US_201015_CQEP'!AL14</f>
        <v>0</v>
      </c>
      <c r="AM14" s="109">
        <f>'matrice US_2021_CQEP'!AM14+'matrice US_201015_CQEP'!AM14</f>
        <v>0</v>
      </c>
      <c r="AN14" s="109">
        <f>'matrice US_2021_CQEP'!AN14+'matrice US_201015_CQEP'!AN14</f>
        <v>0</v>
      </c>
      <c r="AO14" s="109">
        <f>'matrice US_2021_CQEP'!AO14+'matrice US_201015_CQEP'!AO14</f>
        <v>0</v>
      </c>
      <c r="AP14" s="109">
        <f>'matrice US_2021_CQEP'!AP14+'matrice US_201015_CQEP'!AP14</f>
        <v>0</v>
      </c>
      <c r="AQ14" s="109">
        <f>'matrice US_2021_CQEP'!AQ14+'matrice US_201015_CQEP'!AQ14</f>
        <v>0</v>
      </c>
      <c r="AR14" s="109">
        <f>'matrice US_2021_CQEP'!AR14+'matrice US_201015_CQEP'!AR14</f>
        <v>0</v>
      </c>
      <c r="AS14" s="109">
        <f>'matrice US_2021_CQEP'!AS14+'matrice US_201015_CQEP'!AS14</f>
        <v>0</v>
      </c>
      <c r="AT14" s="109">
        <f>'matrice US_2021_CQEP'!AT14+'matrice US_201015_CQEP'!AT14</f>
        <v>0</v>
      </c>
      <c r="AU14" s="109">
        <f>'matrice US_2021_CQEP'!AU14+'matrice US_201015_CQEP'!AU14</f>
        <v>0</v>
      </c>
      <c r="AV14" s="109">
        <f>'matrice US_2021_CQEP'!AV14+'matrice US_201015_CQEP'!AV14</f>
        <v>0</v>
      </c>
      <c r="AW14" s="109">
        <f>'matrice US_2021_CQEP'!AW14+'matrice US_201015_CQEP'!AW14</f>
        <v>0</v>
      </c>
      <c r="AX14" s="109">
        <f>'matrice US_2021_CQEP'!AX14+'matrice US_201015_CQEP'!AX14</f>
        <v>0</v>
      </c>
      <c r="AY14" s="109">
        <f>'matrice US_2021_CQEP'!AY14+'matrice US_201015_CQEP'!AY14</f>
        <v>0</v>
      </c>
      <c r="AZ14" s="109">
        <f>'matrice US_2021_CQEP'!AZ14+'matrice US_201015_CQEP'!AZ14</f>
        <v>3</v>
      </c>
      <c r="BA14" s="109">
        <f>'matrice US_2021_CQEP'!BA14+'matrice US_201015_CQEP'!BA14</f>
        <v>0</v>
      </c>
      <c r="BB14" s="109">
        <f>'matrice US_2021_CQEP'!BB14+'matrice US_201015_CQEP'!BB14</f>
        <v>0</v>
      </c>
      <c r="BC14" s="109">
        <f>'matrice US_2021_CQEP'!BC14+'matrice US_201015_CQEP'!BC14</f>
        <v>0</v>
      </c>
      <c r="BD14" s="181">
        <f>'matrice US_2021_CQEP'!BD14+'matrice US_201015_CQEP'!BD14</f>
        <v>3</v>
      </c>
      <c r="BE14" s="18"/>
    </row>
    <row r="15" spans="1:57" x14ac:dyDescent="0.25">
      <c r="A15" s="98" t="s">
        <v>111</v>
      </c>
      <c r="B15" s="137" t="s">
        <v>15</v>
      </c>
      <c r="C15" s="162">
        <f t="shared" si="0"/>
        <v>0</v>
      </c>
      <c r="D15" s="180">
        <f>'matrice US_2021_CQEP'!D15+'matrice US_201015_CQEP'!D15</f>
        <v>0</v>
      </c>
      <c r="E15" s="109">
        <f>'matrice US_2021_CQEP'!E15+'matrice US_201015_CQEP'!E15</f>
        <v>0</v>
      </c>
      <c r="F15" s="109">
        <f>'matrice US_2021_CQEP'!F15+'matrice US_201015_CQEP'!F15</f>
        <v>0</v>
      </c>
      <c r="G15" s="109">
        <f>'matrice US_2021_CQEP'!G15+'matrice US_201015_CQEP'!G15</f>
        <v>0</v>
      </c>
      <c r="H15" s="109">
        <f>'matrice US_2021_CQEP'!H15+'matrice US_201015_CQEP'!H15</f>
        <v>0</v>
      </c>
      <c r="I15" s="109">
        <f>'matrice US_2021_CQEP'!I15+'matrice US_201015_CQEP'!I15</f>
        <v>0</v>
      </c>
      <c r="J15" s="109">
        <f>'matrice US_2021_CQEP'!J15+'matrice US_201015_CQEP'!J15</f>
        <v>0</v>
      </c>
      <c r="K15" s="109">
        <f>'matrice US_2021_CQEP'!K15+'matrice US_201015_CQEP'!K15</f>
        <v>0</v>
      </c>
      <c r="L15" s="109">
        <f>'matrice US_2021_CQEP'!L15+'matrice US_201015_CQEP'!L15</f>
        <v>0</v>
      </c>
      <c r="M15" s="109">
        <f>'matrice US_2021_CQEP'!M15+'matrice US_201015_CQEP'!M15</f>
        <v>0</v>
      </c>
      <c r="N15" s="109">
        <f>'matrice US_2021_CQEP'!N15+'matrice US_201015_CQEP'!N15</f>
        <v>0</v>
      </c>
      <c r="O15" s="109">
        <f>'matrice US_2021_CQEP'!O15+'matrice US_201015_CQEP'!O15</f>
        <v>0</v>
      </c>
      <c r="P15" s="109"/>
      <c r="Q15" s="109">
        <f>'matrice US_2021_CQEP'!Q15+'matrice US_201015_CQEP'!Q15</f>
        <v>0</v>
      </c>
      <c r="R15" s="109">
        <f>'matrice US_2021_CQEP'!R15+'matrice US_201015_CQEP'!R15</f>
        <v>0</v>
      </c>
      <c r="S15" s="109">
        <f>'matrice US_2021_CQEP'!S15+'matrice US_201015_CQEP'!S15</f>
        <v>0</v>
      </c>
      <c r="T15" s="109">
        <f>'matrice US_2021_CQEP'!T15+'matrice US_201015_CQEP'!T15</f>
        <v>0</v>
      </c>
      <c r="U15" s="109">
        <f>'matrice US_2021_CQEP'!U15+'matrice US_201015_CQEP'!U15</f>
        <v>0</v>
      </c>
      <c r="V15" s="109">
        <f>'matrice US_2021_CQEP'!V15+'matrice US_201015_CQEP'!V15</f>
        <v>0</v>
      </c>
      <c r="W15" s="109">
        <f>'matrice US_2021_CQEP'!W15+'matrice US_201015_CQEP'!W15</f>
        <v>0</v>
      </c>
      <c r="X15" s="109">
        <f>'matrice US_2021_CQEP'!X15+'matrice US_201015_CQEP'!X15</f>
        <v>0</v>
      </c>
      <c r="Y15" s="109">
        <f>'matrice US_2021_CQEP'!Y15+'matrice US_201015_CQEP'!Y15</f>
        <v>0</v>
      </c>
      <c r="Z15" s="109">
        <f>'matrice US_2021_CQEP'!Z15+'matrice US_201015_CQEP'!Z15</f>
        <v>0</v>
      </c>
      <c r="AA15" s="109">
        <f>'matrice US_2021_CQEP'!AA15+'matrice US_201015_CQEP'!AA15</f>
        <v>0</v>
      </c>
      <c r="AB15" s="109">
        <f>'matrice US_2021_CQEP'!AB15+'matrice US_201015_CQEP'!AB15</f>
        <v>0</v>
      </c>
      <c r="AC15" s="109">
        <f>'matrice US_2021_CQEP'!AC15+'matrice US_201015_CQEP'!AC15</f>
        <v>0</v>
      </c>
      <c r="AD15" s="109">
        <f>'matrice US_2021_CQEP'!AD15+'matrice US_201015_CQEP'!AD15</f>
        <v>0</v>
      </c>
      <c r="AE15" s="109">
        <f>'matrice US_2021_CQEP'!AE15+'matrice US_201015_CQEP'!AE15</f>
        <v>0</v>
      </c>
      <c r="AF15" s="109">
        <f>'matrice US_2021_CQEP'!AF15+'matrice US_201015_CQEP'!AF15</f>
        <v>0</v>
      </c>
      <c r="AG15" s="109">
        <f>'matrice US_2021_CQEP'!AG15+'matrice US_201015_CQEP'!AG15</f>
        <v>0</v>
      </c>
      <c r="AH15" s="109">
        <f>'matrice US_2021_CQEP'!AH15+'matrice US_201015_CQEP'!AH15</f>
        <v>0</v>
      </c>
      <c r="AI15" s="109">
        <f>'matrice US_2021_CQEP'!AI15+'matrice US_201015_CQEP'!AI15</f>
        <v>0</v>
      </c>
      <c r="AJ15" s="109">
        <f>'matrice US_2021_CQEP'!AJ15+'matrice US_201015_CQEP'!AJ15</f>
        <v>0</v>
      </c>
      <c r="AK15" s="109">
        <f>'matrice US_2021_CQEP'!AK15+'matrice US_201015_CQEP'!AK15</f>
        <v>0</v>
      </c>
      <c r="AL15" s="109">
        <f>'matrice US_2021_CQEP'!AL15+'matrice US_201015_CQEP'!AL15</f>
        <v>0</v>
      </c>
      <c r="AM15" s="109">
        <f>'matrice US_2021_CQEP'!AM15+'matrice US_201015_CQEP'!AM15</f>
        <v>0</v>
      </c>
      <c r="AN15" s="109">
        <f>'matrice US_2021_CQEP'!AN15+'matrice US_201015_CQEP'!AN15</f>
        <v>0</v>
      </c>
      <c r="AO15" s="109">
        <f>'matrice US_2021_CQEP'!AO15+'matrice US_201015_CQEP'!AO15</f>
        <v>0</v>
      </c>
      <c r="AP15" s="109">
        <f>'matrice US_2021_CQEP'!AP15+'matrice US_201015_CQEP'!AP15</f>
        <v>0</v>
      </c>
      <c r="AQ15" s="109">
        <f>'matrice US_2021_CQEP'!AQ15+'matrice US_201015_CQEP'!AQ15</f>
        <v>0</v>
      </c>
      <c r="AR15" s="109">
        <f>'matrice US_2021_CQEP'!AR15+'matrice US_201015_CQEP'!AR15</f>
        <v>0</v>
      </c>
      <c r="AS15" s="109">
        <f>'matrice US_2021_CQEP'!AS15+'matrice US_201015_CQEP'!AS15</f>
        <v>0</v>
      </c>
      <c r="AT15" s="109">
        <f>'matrice US_2021_CQEP'!AT15+'matrice US_201015_CQEP'!AT15</f>
        <v>0</v>
      </c>
      <c r="AU15" s="109">
        <f>'matrice US_2021_CQEP'!AU15+'matrice US_201015_CQEP'!AU15</f>
        <v>0</v>
      </c>
      <c r="AV15" s="109">
        <f>'matrice US_2021_CQEP'!AV15+'matrice US_201015_CQEP'!AV15</f>
        <v>0</v>
      </c>
      <c r="AW15" s="109">
        <f>'matrice US_2021_CQEP'!AW15+'matrice US_201015_CQEP'!AW15</f>
        <v>0</v>
      </c>
      <c r="AX15" s="109">
        <f>'matrice US_2021_CQEP'!AX15+'matrice US_201015_CQEP'!AX15</f>
        <v>0</v>
      </c>
      <c r="AY15" s="109">
        <f>'matrice US_2021_CQEP'!AY15+'matrice US_201015_CQEP'!AY15</f>
        <v>0</v>
      </c>
      <c r="AZ15" s="109">
        <f>'matrice US_2021_CQEP'!AZ15+'matrice US_201015_CQEP'!AZ15</f>
        <v>0</v>
      </c>
      <c r="BA15" s="109">
        <f>'matrice US_2021_CQEP'!BA15+'matrice US_201015_CQEP'!BA15</f>
        <v>0</v>
      </c>
      <c r="BB15" s="109">
        <f>'matrice US_2021_CQEP'!BB15+'matrice US_201015_CQEP'!BB15</f>
        <v>0</v>
      </c>
      <c r="BC15" s="109">
        <f>'matrice US_2021_CQEP'!BC15+'matrice US_201015_CQEP'!BC15</f>
        <v>0</v>
      </c>
      <c r="BD15" s="181">
        <f>'matrice US_2021_CQEP'!BD15+'matrice US_201015_CQEP'!BD15</f>
        <v>0</v>
      </c>
      <c r="BE15" s="18"/>
    </row>
    <row r="16" spans="1:57" x14ac:dyDescent="0.25">
      <c r="A16" s="74" t="s">
        <v>112</v>
      </c>
      <c r="B16" s="138" t="s">
        <v>16</v>
      </c>
      <c r="C16" s="162">
        <f t="shared" si="0"/>
        <v>1</v>
      </c>
      <c r="D16" s="180">
        <f>'matrice US_2021_CQEP'!D16+'matrice US_201015_CQEP'!D16</f>
        <v>0</v>
      </c>
      <c r="E16" s="109">
        <f>'matrice US_2021_CQEP'!E16+'matrice US_201015_CQEP'!E16</f>
        <v>0</v>
      </c>
      <c r="F16" s="109">
        <f>'matrice US_2021_CQEP'!F16+'matrice US_201015_CQEP'!F16</f>
        <v>0</v>
      </c>
      <c r="G16" s="109">
        <f>'matrice US_2021_CQEP'!G16+'matrice US_201015_CQEP'!G16</f>
        <v>0</v>
      </c>
      <c r="H16" s="109">
        <f>'matrice US_2021_CQEP'!H16+'matrice US_201015_CQEP'!H16</f>
        <v>0</v>
      </c>
      <c r="I16" s="109">
        <f>'matrice US_2021_CQEP'!I16+'matrice US_201015_CQEP'!I16</f>
        <v>0</v>
      </c>
      <c r="J16" s="109">
        <f>'matrice US_2021_CQEP'!J16+'matrice US_201015_CQEP'!J16</f>
        <v>0</v>
      </c>
      <c r="K16" s="109">
        <f>'matrice US_2021_CQEP'!K16+'matrice US_201015_CQEP'!K16</f>
        <v>0</v>
      </c>
      <c r="L16" s="109">
        <f>'matrice US_2021_CQEP'!L16+'matrice US_201015_CQEP'!L16</f>
        <v>0</v>
      </c>
      <c r="M16" s="109">
        <f>'matrice US_2021_CQEP'!M16+'matrice US_201015_CQEP'!M16</f>
        <v>0</v>
      </c>
      <c r="N16" s="109">
        <f>'matrice US_2021_CQEP'!N16+'matrice US_201015_CQEP'!N16</f>
        <v>0</v>
      </c>
      <c r="O16" s="109">
        <f>'matrice US_2021_CQEP'!O16+'matrice US_201015_CQEP'!O16</f>
        <v>0</v>
      </c>
      <c r="P16" s="109">
        <f>'matrice US_2021_CQEP'!P16+'matrice US_201015_CQEP'!P16</f>
        <v>0</v>
      </c>
      <c r="Q16" s="109"/>
      <c r="R16" s="109">
        <f>'matrice US_2021_CQEP'!R16+'matrice US_201015_CQEP'!R16</f>
        <v>0</v>
      </c>
      <c r="S16" s="109">
        <f>'matrice US_2021_CQEP'!S16+'matrice US_201015_CQEP'!S16</f>
        <v>0</v>
      </c>
      <c r="T16" s="109">
        <f>'matrice US_2021_CQEP'!T16+'matrice US_201015_CQEP'!T16</f>
        <v>0</v>
      </c>
      <c r="U16" s="109">
        <f>'matrice US_2021_CQEP'!U16+'matrice US_201015_CQEP'!U16</f>
        <v>0</v>
      </c>
      <c r="V16" s="109">
        <f>'matrice US_2021_CQEP'!V16+'matrice US_201015_CQEP'!V16</f>
        <v>0</v>
      </c>
      <c r="W16" s="109">
        <f>'matrice US_2021_CQEP'!W16+'matrice US_201015_CQEP'!W16</f>
        <v>0</v>
      </c>
      <c r="X16" s="109">
        <f>'matrice US_2021_CQEP'!X16+'matrice US_201015_CQEP'!X16</f>
        <v>0</v>
      </c>
      <c r="Y16" s="109">
        <f>'matrice US_2021_CQEP'!Y16+'matrice US_201015_CQEP'!Y16</f>
        <v>0</v>
      </c>
      <c r="Z16" s="109">
        <f>'matrice US_2021_CQEP'!Z16+'matrice US_201015_CQEP'!Z16</f>
        <v>0</v>
      </c>
      <c r="AA16" s="109">
        <f>'matrice US_2021_CQEP'!AA16+'matrice US_201015_CQEP'!AA16</f>
        <v>0</v>
      </c>
      <c r="AB16" s="109">
        <f>'matrice US_2021_CQEP'!AB16+'matrice US_201015_CQEP'!AB16</f>
        <v>0</v>
      </c>
      <c r="AC16" s="109">
        <f>'matrice US_2021_CQEP'!AC16+'matrice US_201015_CQEP'!AC16</f>
        <v>0</v>
      </c>
      <c r="AD16" s="109">
        <f>'matrice US_2021_CQEP'!AD16+'matrice US_201015_CQEP'!AD16</f>
        <v>0</v>
      </c>
      <c r="AE16" s="109">
        <f>'matrice US_2021_CQEP'!AE16+'matrice US_201015_CQEP'!AE16</f>
        <v>0</v>
      </c>
      <c r="AF16" s="109">
        <f>'matrice US_2021_CQEP'!AF16+'matrice US_201015_CQEP'!AF16</f>
        <v>0</v>
      </c>
      <c r="AG16" s="109">
        <f>'matrice US_2021_CQEP'!AG16+'matrice US_201015_CQEP'!AG16</f>
        <v>0</v>
      </c>
      <c r="AH16" s="109">
        <f>'matrice US_2021_CQEP'!AH16+'matrice US_201015_CQEP'!AH16</f>
        <v>0</v>
      </c>
      <c r="AI16" s="109">
        <f>'matrice US_2021_CQEP'!AI16+'matrice US_201015_CQEP'!AI16</f>
        <v>0</v>
      </c>
      <c r="AJ16" s="109">
        <f>'matrice US_2021_CQEP'!AJ16+'matrice US_201015_CQEP'!AJ16</f>
        <v>0</v>
      </c>
      <c r="AK16" s="109">
        <f>'matrice US_2021_CQEP'!AK16+'matrice US_201015_CQEP'!AK16</f>
        <v>0</v>
      </c>
      <c r="AL16" s="109">
        <f>'matrice US_2021_CQEP'!AL16+'matrice US_201015_CQEP'!AL16</f>
        <v>0</v>
      </c>
      <c r="AM16" s="109">
        <f>'matrice US_2021_CQEP'!AM16+'matrice US_201015_CQEP'!AM16</f>
        <v>0</v>
      </c>
      <c r="AN16" s="109">
        <f>'matrice US_2021_CQEP'!AN16+'matrice US_201015_CQEP'!AN16</f>
        <v>0</v>
      </c>
      <c r="AO16" s="109">
        <f>'matrice US_2021_CQEP'!AO16+'matrice US_201015_CQEP'!AO16</f>
        <v>0</v>
      </c>
      <c r="AP16" s="109">
        <f>'matrice US_2021_CQEP'!AP16+'matrice US_201015_CQEP'!AP16</f>
        <v>0</v>
      </c>
      <c r="AQ16" s="109">
        <f>'matrice US_2021_CQEP'!AQ16+'matrice US_201015_CQEP'!AQ16</f>
        <v>0</v>
      </c>
      <c r="AR16" s="109">
        <f>'matrice US_2021_CQEP'!AR16+'matrice US_201015_CQEP'!AR16</f>
        <v>0</v>
      </c>
      <c r="AS16" s="109">
        <f>'matrice US_2021_CQEP'!AS16+'matrice US_201015_CQEP'!AS16</f>
        <v>0</v>
      </c>
      <c r="AT16" s="109">
        <f>'matrice US_2021_CQEP'!AT16+'matrice US_201015_CQEP'!AT16</f>
        <v>0</v>
      </c>
      <c r="AU16" s="109">
        <f>'matrice US_2021_CQEP'!AU16+'matrice US_201015_CQEP'!AU16</f>
        <v>0</v>
      </c>
      <c r="AV16" s="109">
        <f>'matrice US_2021_CQEP'!AV16+'matrice US_201015_CQEP'!AV16</f>
        <v>0</v>
      </c>
      <c r="AW16" s="109">
        <f>'matrice US_2021_CQEP'!AW16+'matrice US_201015_CQEP'!AW16</f>
        <v>0</v>
      </c>
      <c r="AX16" s="109">
        <f>'matrice US_2021_CQEP'!AX16+'matrice US_201015_CQEP'!AX16</f>
        <v>0</v>
      </c>
      <c r="AY16" s="109">
        <f>'matrice US_2021_CQEP'!AY16+'matrice US_201015_CQEP'!AY16</f>
        <v>0</v>
      </c>
      <c r="AZ16" s="109">
        <f>'matrice US_2021_CQEP'!AZ16+'matrice US_201015_CQEP'!AZ16</f>
        <v>0</v>
      </c>
      <c r="BA16" s="109">
        <f>'matrice US_2021_CQEP'!BA16+'matrice US_201015_CQEP'!BA16</f>
        <v>0</v>
      </c>
      <c r="BB16" s="109">
        <f>'matrice US_2021_CQEP'!BB16+'matrice US_201015_CQEP'!BB16</f>
        <v>0</v>
      </c>
      <c r="BC16" s="109">
        <f>'matrice US_2021_CQEP'!BC16+'matrice US_201015_CQEP'!BC16</f>
        <v>0</v>
      </c>
      <c r="BD16" s="181">
        <f>'matrice US_2021_CQEP'!BD16+'matrice US_201015_CQEP'!BD16</f>
        <v>1</v>
      </c>
      <c r="BE16" s="18"/>
    </row>
    <row r="17" spans="1:57" x14ac:dyDescent="0.25">
      <c r="A17" s="99" t="s">
        <v>113</v>
      </c>
      <c r="B17" s="139" t="s">
        <v>17</v>
      </c>
      <c r="C17" s="162">
        <f t="shared" si="0"/>
        <v>43</v>
      </c>
      <c r="D17" s="180">
        <f>'matrice US_2021_CQEP'!D17+'matrice US_201015_CQEP'!D17</f>
        <v>0</v>
      </c>
      <c r="E17" s="109">
        <f>'matrice US_2021_CQEP'!E17+'matrice US_201015_CQEP'!E17</f>
        <v>0</v>
      </c>
      <c r="F17" s="109">
        <f>'matrice US_2021_CQEP'!F17+'matrice US_201015_CQEP'!F17</f>
        <v>0</v>
      </c>
      <c r="G17" s="109">
        <f>'matrice US_2021_CQEP'!G17+'matrice US_201015_CQEP'!G17</f>
        <v>0</v>
      </c>
      <c r="H17" s="109">
        <f>'matrice US_2021_CQEP'!H17+'matrice US_201015_CQEP'!H17</f>
        <v>0</v>
      </c>
      <c r="I17" s="109">
        <f>'matrice US_2021_CQEP'!I17+'matrice US_201015_CQEP'!I17</f>
        <v>0</v>
      </c>
      <c r="J17" s="109">
        <f>'matrice US_2021_CQEP'!J17+'matrice US_201015_CQEP'!J17</f>
        <v>6</v>
      </c>
      <c r="K17" s="109">
        <f>'matrice US_2021_CQEP'!K17+'matrice US_201015_CQEP'!K17</f>
        <v>0</v>
      </c>
      <c r="L17" s="109">
        <f>'matrice US_2021_CQEP'!L17+'matrice US_201015_CQEP'!L17</f>
        <v>0</v>
      </c>
      <c r="M17" s="109">
        <f>'matrice US_2021_CQEP'!M17+'matrice US_201015_CQEP'!M17</f>
        <v>0</v>
      </c>
      <c r="N17" s="109">
        <f>'matrice US_2021_CQEP'!N17+'matrice US_201015_CQEP'!N17</f>
        <v>1</v>
      </c>
      <c r="O17" s="109">
        <f>'matrice US_2021_CQEP'!O17+'matrice US_201015_CQEP'!O17</f>
        <v>0</v>
      </c>
      <c r="P17" s="109">
        <f>'matrice US_2021_CQEP'!P17+'matrice US_201015_CQEP'!P17</f>
        <v>0</v>
      </c>
      <c r="Q17" s="109">
        <f>'matrice US_2021_CQEP'!Q17+'matrice US_201015_CQEP'!Q17</f>
        <v>0</v>
      </c>
      <c r="R17" s="109"/>
      <c r="S17" s="109">
        <f>'matrice US_2021_CQEP'!S17+'matrice US_201015_CQEP'!S17</f>
        <v>1</v>
      </c>
      <c r="T17" s="109">
        <f>'matrice US_2021_CQEP'!T17+'matrice US_201015_CQEP'!T17</f>
        <v>1</v>
      </c>
      <c r="U17" s="109">
        <f>'matrice US_2021_CQEP'!U17+'matrice US_201015_CQEP'!U17</f>
        <v>0</v>
      </c>
      <c r="V17" s="109">
        <f>'matrice US_2021_CQEP'!V17+'matrice US_201015_CQEP'!V17</f>
        <v>0</v>
      </c>
      <c r="W17" s="109">
        <f>'matrice US_2021_CQEP'!W17+'matrice US_201015_CQEP'!W17</f>
        <v>11</v>
      </c>
      <c r="X17" s="109">
        <f>'matrice US_2021_CQEP'!X17+'matrice US_201015_CQEP'!X17</f>
        <v>0</v>
      </c>
      <c r="Y17" s="109">
        <f>'matrice US_2021_CQEP'!Y17+'matrice US_201015_CQEP'!Y17</f>
        <v>0</v>
      </c>
      <c r="Z17" s="109">
        <f>'matrice US_2021_CQEP'!Z17+'matrice US_201015_CQEP'!Z17</f>
        <v>0</v>
      </c>
      <c r="AA17" s="109">
        <f>'matrice US_2021_CQEP'!AA17+'matrice US_201015_CQEP'!AA17</f>
        <v>0</v>
      </c>
      <c r="AB17" s="109">
        <f>'matrice US_2021_CQEP'!AB17+'matrice US_201015_CQEP'!AB17</f>
        <v>0</v>
      </c>
      <c r="AC17" s="109">
        <f>'matrice US_2021_CQEP'!AC17+'matrice US_201015_CQEP'!AC17</f>
        <v>6</v>
      </c>
      <c r="AD17" s="109">
        <f>'matrice US_2021_CQEP'!AD17+'matrice US_201015_CQEP'!AD17</f>
        <v>0</v>
      </c>
      <c r="AE17" s="109">
        <f>'matrice US_2021_CQEP'!AE17+'matrice US_201015_CQEP'!AE17</f>
        <v>0</v>
      </c>
      <c r="AF17" s="109">
        <f>'matrice US_2021_CQEP'!AF17+'matrice US_201015_CQEP'!AF17</f>
        <v>0</v>
      </c>
      <c r="AG17" s="109">
        <f>'matrice US_2021_CQEP'!AG17+'matrice US_201015_CQEP'!AG17</f>
        <v>0</v>
      </c>
      <c r="AH17" s="109">
        <f>'matrice US_2021_CQEP'!AH17+'matrice US_201015_CQEP'!AH17</f>
        <v>0</v>
      </c>
      <c r="AI17" s="109">
        <f>'matrice US_2021_CQEP'!AI17+'matrice US_201015_CQEP'!AI17</f>
        <v>0</v>
      </c>
      <c r="AJ17" s="109">
        <f>'matrice US_2021_CQEP'!AJ17+'matrice US_201015_CQEP'!AJ17</f>
        <v>0</v>
      </c>
      <c r="AK17" s="109">
        <f>'matrice US_2021_CQEP'!AK17+'matrice US_201015_CQEP'!AK17</f>
        <v>0</v>
      </c>
      <c r="AL17" s="109">
        <f>'matrice US_2021_CQEP'!AL17+'matrice US_201015_CQEP'!AL17</f>
        <v>0</v>
      </c>
      <c r="AM17" s="109">
        <f>'matrice US_2021_CQEP'!AM17+'matrice US_201015_CQEP'!AM17</f>
        <v>0</v>
      </c>
      <c r="AN17" s="109">
        <f>'matrice US_2021_CQEP'!AN17+'matrice US_201015_CQEP'!AN17</f>
        <v>0</v>
      </c>
      <c r="AO17" s="109">
        <f>'matrice US_2021_CQEP'!AO17+'matrice US_201015_CQEP'!AO17</f>
        <v>2</v>
      </c>
      <c r="AP17" s="109">
        <f>'matrice US_2021_CQEP'!AP17+'matrice US_201015_CQEP'!AP17</f>
        <v>1</v>
      </c>
      <c r="AQ17" s="109">
        <f>'matrice US_2021_CQEP'!AQ17+'matrice US_201015_CQEP'!AQ17</f>
        <v>0</v>
      </c>
      <c r="AR17" s="109">
        <f>'matrice US_2021_CQEP'!AR17+'matrice US_201015_CQEP'!AR17</f>
        <v>0</v>
      </c>
      <c r="AS17" s="109">
        <f>'matrice US_2021_CQEP'!AS17+'matrice US_201015_CQEP'!AS17</f>
        <v>0</v>
      </c>
      <c r="AT17" s="109">
        <f>'matrice US_2021_CQEP'!AT17+'matrice US_201015_CQEP'!AT17</f>
        <v>1</v>
      </c>
      <c r="AU17" s="109">
        <f>'matrice US_2021_CQEP'!AU17+'matrice US_201015_CQEP'!AU17</f>
        <v>2</v>
      </c>
      <c r="AV17" s="109">
        <f>'matrice US_2021_CQEP'!AV17+'matrice US_201015_CQEP'!AV17</f>
        <v>0</v>
      </c>
      <c r="AW17" s="109">
        <f>'matrice US_2021_CQEP'!AW17+'matrice US_201015_CQEP'!AW17</f>
        <v>1</v>
      </c>
      <c r="AX17" s="109">
        <f>'matrice US_2021_CQEP'!AX17+'matrice US_201015_CQEP'!AX17</f>
        <v>2</v>
      </c>
      <c r="AY17" s="109">
        <f>'matrice US_2021_CQEP'!AY17+'matrice US_201015_CQEP'!AY17</f>
        <v>1</v>
      </c>
      <c r="AZ17" s="109">
        <f>'matrice US_2021_CQEP'!AZ17+'matrice US_201015_CQEP'!AZ17</f>
        <v>1</v>
      </c>
      <c r="BA17" s="109">
        <f>'matrice US_2021_CQEP'!BA17+'matrice US_201015_CQEP'!BA17</f>
        <v>3</v>
      </c>
      <c r="BB17" s="109">
        <f>'matrice US_2021_CQEP'!BB17+'matrice US_201015_CQEP'!BB17</f>
        <v>1</v>
      </c>
      <c r="BC17" s="109">
        <f>'matrice US_2021_CQEP'!BC17+'matrice US_201015_CQEP'!BC17</f>
        <v>1</v>
      </c>
      <c r="BD17" s="181">
        <f>'matrice US_2021_CQEP'!BD17+'matrice US_201015_CQEP'!BD17</f>
        <v>1</v>
      </c>
      <c r="BE17" s="18"/>
    </row>
    <row r="18" spans="1:57" x14ac:dyDescent="0.25">
      <c r="A18" s="212" t="s">
        <v>114</v>
      </c>
      <c r="B18" s="139" t="s">
        <v>18</v>
      </c>
      <c r="C18" s="162">
        <f t="shared" si="0"/>
        <v>2</v>
      </c>
      <c r="D18" s="180">
        <f>'matrice US_2021_CQEP'!D18+'matrice US_201015_CQEP'!D18</f>
        <v>0</v>
      </c>
      <c r="E18" s="109">
        <f>'matrice US_2021_CQEP'!E18+'matrice US_201015_CQEP'!E18</f>
        <v>0</v>
      </c>
      <c r="F18" s="109">
        <f>'matrice US_2021_CQEP'!F18+'matrice US_201015_CQEP'!F18</f>
        <v>0</v>
      </c>
      <c r="G18" s="109">
        <f>'matrice US_2021_CQEP'!G18+'matrice US_201015_CQEP'!G18</f>
        <v>0</v>
      </c>
      <c r="H18" s="109">
        <f>'matrice US_2021_CQEP'!H18+'matrice US_201015_CQEP'!H18</f>
        <v>0</v>
      </c>
      <c r="I18" s="109">
        <f>'matrice US_2021_CQEP'!I18+'matrice US_201015_CQEP'!I18</f>
        <v>0</v>
      </c>
      <c r="J18" s="109">
        <f>'matrice US_2021_CQEP'!J18+'matrice US_201015_CQEP'!J18</f>
        <v>0</v>
      </c>
      <c r="K18" s="109">
        <f>'matrice US_2021_CQEP'!K18+'matrice US_201015_CQEP'!K18</f>
        <v>0</v>
      </c>
      <c r="L18" s="109">
        <f>'matrice US_2021_CQEP'!L18+'matrice US_201015_CQEP'!L18</f>
        <v>0</v>
      </c>
      <c r="M18" s="109">
        <f>'matrice US_2021_CQEP'!M18+'matrice US_201015_CQEP'!M18</f>
        <v>0</v>
      </c>
      <c r="N18" s="109">
        <f>'matrice US_2021_CQEP'!N18+'matrice US_201015_CQEP'!N18</f>
        <v>0</v>
      </c>
      <c r="O18" s="109">
        <f>'matrice US_2021_CQEP'!O18+'matrice US_201015_CQEP'!O18</f>
        <v>0</v>
      </c>
      <c r="P18" s="109">
        <f>'matrice US_2021_CQEP'!P18+'matrice US_201015_CQEP'!P18</f>
        <v>0</v>
      </c>
      <c r="Q18" s="109">
        <f>'matrice US_2021_CQEP'!Q18+'matrice US_201015_CQEP'!Q18</f>
        <v>0</v>
      </c>
      <c r="R18" s="109">
        <f>'matrice US_2021_CQEP'!R18+'matrice US_201015_CQEP'!R18</f>
        <v>0</v>
      </c>
      <c r="S18" s="109"/>
      <c r="T18" s="109">
        <f>'matrice US_2021_CQEP'!T18+'matrice US_201015_CQEP'!T18</f>
        <v>0</v>
      </c>
      <c r="U18" s="109">
        <f>'matrice US_2021_CQEP'!U18+'matrice US_201015_CQEP'!U18</f>
        <v>0</v>
      </c>
      <c r="V18" s="109">
        <f>'matrice US_2021_CQEP'!V18+'matrice US_201015_CQEP'!V18</f>
        <v>0</v>
      </c>
      <c r="W18" s="109">
        <f>'matrice US_2021_CQEP'!W18+'matrice US_201015_CQEP'!W18</f>
        <v>0</v>
      </c>
      <c r="X18" s="109">
        <f>'matrice US_2021_CQEP'!X18+'matrice US_201015_CQEP'!X18</f>
        <v>0</v>
      </c>
      <c r="Y18" s="109">
        <f>'matrice US_2021_CQEP'!Y18+'matrice US_201015_CQEP'!Y18</f>
        <v>0</v>
      </c>
      <c r="Z18" s="109">
        <f>'matrice US_2021_CQEP'!Z18+'matrice US_201015_CQEP'!Z18</f>
        <v>0</v>
      </c>
      <c r="AA18" s="109">
        <f>'matrice US_2021_CQEP'!AA18+'matrice US_201015_CQEP'!AA18</f>
        <v>0</v>
      </c>
      <c r="AB18" s="109">
        <f>'matrice US_2021_CQEP'!AB18+'matrice US_201015_CQEP'!AB18</f>
        <v>0</v>
      </c>
      <c r="AC18" s="109">
        <f>'matrice US_2021_CQEP'!AC18+'matrice US_201015_CQEP'!AC18</f>
        <v>0</v>
      </c>
      <c r="AD18" s="109">
        <f>'matrice US_2021_CQEP'!AD18+'matrice US_201015_CQEP'!AD18</f>
        <v>0</v>
      </c>
      <c r="AE18" s="109">
        <f>'matrice US_2021_CQEP'!AE18+'matrice US_201015_CQEP'!AE18</f>
        <v>1</v>
      </c>
      <c r="AF18" s="109">
        <f>'matrice US_2021_CQEP'!AF18+'matrice US_201015_CQEP'!AF18</f>
        <v>0</v>
      </c>
      <c r="AG18" s="109">
        <f>'matrice US_2021_CQEP'!AG18+'matrice US_201015_CQEP'!AG18</f>
        <v>0</v>
      </c>
      <c r="AH18" s="109">
        <f>'matrice US_2021_CQEP'!AH18+'matrice US_201015_CQEP'!AH18</f>
        <v>0</v>
      </c>
      <c r="AI18" s="109">
        <f>'matrice US_2021_CQEP'!AI18+'matrice US_201015_CQEP'!AI18</f>
        <v>0</v>
      </c>
      <c r="AJ18" s="109">
        <f>'matrice US_2021_CQEP'!AJ18+'matrice US_201015_CQEP'!AJ18</f>
        <v>0</v>
      </c>
      <c r="AK18" s="109">
        <f>'matrice US_2021_CQEP'!AK18+'matrice US_201015_CQEP'!AK18</f>
        <v>0</v>
      </c>
      <c r="AL18" s="109">
        <f>'matrice US_2021_CQEP'!AL18+'matrice US_201015_CQEP'!AL18</f>
        <v>0</v>
      </c>
      <c r="AM18" s="109">
        <f>'matrice US_2021_CQEP'!AM18+'matrice US_201015_CQEP'!AM18</f>
        <v>0</v>
      </c>
      <c r="AN18" s="109">
        <f>'matrice US_2021_CQEP'!AN18+'matrice US_201015_CQEP'!AN18</f>
        <v>0</v>
      </c>
      <c r="AO18" s="109">
        <f>'matrice US_2021_CQEP'!AO18+'matrice US_201015_CQEP'!AO18</f>
        <v>0</v>
      </c>
      <c r="AP18" s="109">
        <f>'matrice US_2021_CQEP'!AP18+'matrice US_201015_CQEP'!AP18</f>
        <v>0</v>
      </c>
      <c r="AQ18" s="109">
        <f>'matrice US_2021_CQEP'!AQ18+'matrice US_201015_CQEP'!AQ18</f>
        <v>0</v>
      </c>
      <c r="AR18" s="109">
        <f>'matrice US_2021_CQEP'!AR18+'matrice US_201015_CQEP'!AR18</f>
        <v>0</v>
      </c>
      <c r="AS18" s="109">
        <f>'matrice US_2021_CQEP'!AS18+'matrice US_201015_CQEP'!AS18</f>
        <v>0</v>
      </c>
      <c r="AT18" s="109">
        <f>'matrice US_2021_CQEP'!AT18+'matrice US_201015_CQEP'!AT18</f>
        <v>0</v>
      </c>
      <c r="AU18" s="109">
        <f>'matrice US_2021_CQEP'!AU18+'matrice US_201015_CQEP'!AU18</f>
        <v>0</v>
      </c>
      <c r="AV18" s="109">
        <f>'matrice US_2021_CQEP'!AV18+'matrice US_201015_CQEP'!AV18</f>
        <v>0</v>
      </c>
      <c r="AW18" s="109">
        <f>'matrice US_2021_CQEP'!AW18+'matrice US_201015_CQEP'!AW18</f>
        <v>0</v>
      </c>
      <c r="AX18" s="109">
        <f>'matrice US_2021_CQEP'!AX18+'matrice US_201015_CQEP'!AX18</f>
        <v>0</v>
      </c>
      <c r="AY18" s="109">
        <f>'matrice US_2021_CQEP'!AY18+'matrice US_201015_CQEP'!AY18</f>
        <v>0</v>
      </c>
      <c r="AZ18" s="109">
        <f>'matrice US_2021_CQEP'!AZ18+'matrice US_201015_CQEP'!AZ18</f>
        <v>0</v>
      </c>
      <c r="BA18" s="109">
        <f>'matrice US_2021_CQEP'!BA18+'matrice US_201015_CQEP'!BA18</f>
        <v>0</v>
      </c>
      <c r="BB18" s="109">
        <f>'matrice US_2021_CQEP'!BB18+'matrice US_201015_CQEP'!BB18</f>
        <v>0</v>
      </c>
      <c r="BC18" s="109">
        <f>'matrice US_2021_CQEP'!BC18+'matrice US_201015_CQEP'!BC18</f>
        <v>0</v>
      </c>
      <c r="BD18" s="181">
        <f>'matrice US_2021_CQEP'!BD18+'matrice US_201015_CQEP'!BD18</f>
        <v>1</v>
      </c>
      <c r="BE18" s="18"/>
    </row>
    <row r="19" spans="1:57" x14ac:dyDescent="0.25">
      <c r="A19" s="99" t="s">
        <v>115</v>
      </c>
      <c r="B19" s="139" t="s">
        <v>19</v>
      </c>
      <c r="C19" s="162">
        <f t="shared" si="0"/>
        <v>4</v>
      </c>
      <c r="D19" s="180">
        <f>'matrice US_2021_CQEP'!D19+'matrice US_201015_CQEP'!D19</f>
        <v>1</v>
      </c>
      <c r="E19" s="109">
        <f>'matrice US_2021_CQEP'!E19+'matrice US_201015_CQEP'!E19</f>
        <v>0</v>
      </c>
      <c r="F19" s="109">
        <f>'matrice US_2021_CQEP'!F19+'matrice US_201015_CQEP'!F19</f>
        <v>1</v>
      </c>
      <c r="G19" s="109">
        <f>'matrice US_2021_CQEP'!G19+'matrice US_201015_CQEP'!G19</f>
        <v>0</v>
      </c>
      <c r="H19" s="109">
        <f>'matrice US_2021_CQEP'!H19+'matrice US_201015_CQEP'!H19</f>
        <v>0</v>
      </c>
      <c r="I19" s="109">
        <f>'matrice US_2021_CQEP'!I19+'matrice US_201015_CQEP'!I19</f>
        <v>0</v>
      </c>
      <c r="J19" s="109">
        <f>'matrice US_2021_CQEP'!J19+'matrice US_201015_CQEP'!J19</f>
        <v>0</v>
      </c>
      <c r="K19" s="109">
        <f>'matrice US_2021_CQEP'!K19+'matrice US_201015_CQEP'!K19</f>
        <v>0</v>
      </c>
      <c r="L19" s="109">
        <f>'matrice US_2021_CQEP'!L19+'matrice US_201015_CQEP'!L19</f>
        <v>0</v>
      </c>
      <c r="M19" s="109">
        <f>'matrice US_2021_CQEP'!M19+'matrice US_201015_CQEP'!M19</f>
        <v>0</v>
      </c>
      <c r="N19" s="109">
        <f>'matrice US_2021_CQEP'!N19+'matrice US_201015_CQEP'!N19</f>
        <v>0</v>
      </c>
      <c r="O19" s="109">
        <f>'matrice US_2021_CQEP'!O19+'matrice US_201015_CQEP'!O19</f>
        <v>0</v>
      </c>
      <c r="P19" s="109">
        <f>'matrice US_2021_CQEP'!P19+'matrice US_201015_CQEP'!P19</f>
        <v>0</v>
      </c>
      <c r="Q19" s="109">
        <f>'matrice US_2021_CQEP'!Q19+'matrice US_201015_CQEP'!Q19</f>
        <v>0</v>
      </c>
      <c r="R19" s="109">
        <f>'matrice US_2021_CQEP'!R19+'matrice US_201015_CQEP'!R19</f>
        <v>0</v>
      </c>
      <c r="S19" s="109">
        <f>'matrice US_2021_CQEP'!S19+'matrice US_201015_CQEP'!S19</f>
        <v>2</v>
      </c>
      <c r="T19" s="109"/>
      <c r="U19" s="109">
        <f>'matrice US_2021_CQEP'!U19+'matrice US_201015_CQEP'!U19</f>
        <v>0</v>
      </c>
      <c r="V19" s="109">
        <f>'matrice US_2021_CQEP'!V19+'matrice US_201015_CQEP'!V19</f>
        <v>0</v>
      </c>
      <c r="W19" s="109">
        <f>'matrice US_2021_CQEP'!W19+'matrice US_201015_CQEP'!W19</f>
        <v>0</v>
      </c>
      <c r="X19" s="109">
        <f>'matrice US_2021_CQEP'!X19+'matrice US_201015_CQEP'!X19</f>
        <v>0</v>
      </c>
      <c r="Y19" s="109">
        <f>'matrice US_2021_CQEP'!Y19+'matrice US_201015_CQEP'!Y19</f>
        <v>0</v>
      </c>
      <c r="Z19" s="109">
        <f>'matrice US_2021_CQEP'!Z19+'matrice US_201015_CQEP'!Z19</f>
        <v>0</v>
      </c>
      <c r="AA19" s="109">
        <f>'matrice US_2021_CQEP'!AA19+'matrice US_201015_CQEP'!AA19</f>
        <v>0</v>
      </c>
      <c r="AB19" s="109">
        <f>'matrice US_2021_CQEP'!AB19+'matrice US_201015_CQEP'!AB19</f>
        <v>0</v>
      </c>
      <c r="AC19" s="109">
        <f>'matrice US_2021_CQEP'!AC19+'matrice US_201015_CQEP'!AC19</f>
        <v>0</v>
      </c>
      <c r="AD19" s="109">
        <f>'matrice US_2021_CQEP'!AD19+'matrice US_201015_CQEP'!AD19</f>
        <v>0</v>
      </c>
      <c r="AE19" s="109">
        <f>'matrice US_2021_CQEP'!AE19+'matrice US_201015_CQEP'!AE19</f>
        <v>0</v>
      </c>
      <c r="AF19" s="109">
        <f>'matrice US_2021_CQEP'!AF19+'matrice US_201015_CQEP'!AF19</f>
        <v>0</v>
      </c>
      <c r="AG19" s="109">
        <f>'matrice US_2021_CQEP'!AG19+'matrice US_201015_CQEP'!AG19</f>
        <v>0</v>
      </c>
      <c r="AH19" s="109">
        <f>'matrice US_2021_CQEP'!AH19+'matrice US_201015_CQEP'!AH19</f>
        <v>0</v>
      </c>
      <c r="AI19" s="109">
        <f>'matrice US_2021_CQEP'!AI19+'matrice US_201015_CQEP'!AI19</f>
        <v>0</v>
      </c>
      <c r="AJ19" s="109">
        <f>'matrice US_2021_CQEP'!AJ19+'matrice US_201015_CQEP'!AJ19</f>
        <v>0</v>
      </c>
      <c r="AK19" s="109">
        <f>'matrice US_2021_CQEP'!AK19+'matrice US_201015_CQEP'!AK19</f>
        <v>0</v>
      </c>
      <c r="AL19" s="109">
        <f>'matrice US_2021_CQEP'!AL19+'matrice US_201015_CQEP'!AL19</f>
        <v>0</v>
      </c>
      <c r="AM19" s="109">
        <f>'matrice US_2021_CQEP'!AM19+'matrice US_201015_CQEP'!AM19</f>
        <v>0</v>
      </c>
      <c r="AN19" s="109">
        <f>'matrice US_2021_CQEP'!AN19+'matrice US_201015_CQEP'!AN19</f>
        <v>0</v>
      </c>
      <c r="AO19" s="109">
        <f>'matrice US_2021_CQEP'!AO19+'matrice US_201015_CQEP'!AO19</f>
        <v>0</v>
      </c>
      <c r="AP19" s="109">
        <f>'matrice US_2021_CQEP'!AP19+'matrice US_201015_CQEP'!AP19</f>
        <v>0</v>
      </c>
      <c r="AQ19" s="109">
        <f>'matrice US_2021_CQEP'!AQ19+'matrice US_201015_CQEP'!AQ19</f>
        <v>0</v>
      </c>
      <c r="AR19" s="109">
        <f>'matrice US_2021_CQEP'!AR19+'matrice US_201015_CQEP'!AR19</f>
        <v>0</v>
      </c>
      <c r="AS19" s="109">
        <f>'matrice US_2021_CQEP'!AS19+'matrice US_201015_CQEP'!AS19</f>
        <v>0</v>
      </c>
      <c r="AT19" s="109">
        <f>'matrice US_2021_CQEP'!AT19+'matrice US_201015_CQEP'!AT19</f>
        <v>0</v>
      </c>
      <c r="AU19" s="109">
        <f>'matrice US_2021_CQEP'!AU19+'matrice US_201015_CQEP'!AU19</f>
        <v>0</v>
      </c>
      <c r="AV19" s="109">
        <f>'matrice US_2021_CQEP'!AV19+'matrice US_201015_CQEP'!AV19</f>
        <v>0</v>
      </c>
      <c r="AW19" s="109">
        <f>'matrice US_2021_CQEP'!AW19+'matrice US_201015_CQEP'!AW19</f>
        <v>0</v>
      </c>
      <c r="AX19" s="109">
        <f>'matrice US_2021_CQEP'!AX19+'matrice US_201015_CQEP'!AX19</f>
        <v>0</v>
      </c>
      <c r="AY19" s="109">
        <f>'matrice US_2021_CQEP'!AY19+'matrice US_201015_CQEP'!AY19</f>
        <v>0</v>
      </c>
      <c r="AZ19" s="109">
        <f>'matrice US_2021_CQEP'!AZ19+'matrice US_201015_CQEP'!AZ19</f>
        <v>0</v>
      </c>
      <c r="BA19" s="109">
        <f>'matrice US_2021_CQEP'!BA19+'matrice US_201015_CQEP'!BA19</f>
        <v>0</v>
      </c>
      <c r="BB19" s="109">
        <f>'matrice US_2021_CQEP'!BB19+'matrice US_201015_CQEP'!BB19</f>
        <v>0</v>
      </c>
      <c r="BC19" s="109">
        <f>'matrice US_2021_CQEP'!BC19+'matrice US_201015_CQEP'!BC19</f>
        <v>0</v>
      </c>
      <c r="BD19" s="181">
        <f>'matrice US_2021_CQEP'!BD19+'matrice US_201015_CQEP'!BD19</f>
        <v>0</v>
      </c>
      <c r="BE19" s="18"/>
    </row>
    <row r="20" spans="1:57" x14ac:dyDescent="0.25">
      <c r="A20" s="99" t="s">
        <v>116</v>
      </c>
      <c r="B20" s="139" t="s">
        <v>20</v>
      </c>
      <c r="C20" s="162">
        <f t="shared" si="0"/>
        <v>1</v>
      </c>
      <c r="D20" s="180">
        <f>'matrice US_2021_CQEP'!D20+'matrice US_201015_CQEP'!D20</f>
        <v>0</v>
      </c>
      <c r="E20" s="109">
        <f>'matrice US_2021_CQEP'!E20+'matrice US_201015_CQEP'!E20</f>
        <v>0</v>
      </c>
      <c r="F20" s="109">
        <f>'matrice US_2021_CQEP'!F20+'matrice US_201015_CQEP'!F20</f>
        <v>0</v>
      </c>
      <c r="G20" s="109">
        <f>'matrice US_2021_CQEP'!G20+'matrice US_201015_CQEP'!G20</f>
        <v>0</v>
      </c>
      <c r="H20" s="109">
        <f>'matrice US_2021_CQEP'!H20+'matrice US_201015_CQEP'!H20</f>
        <v>0</v>
      </c>
      <c r="I20" s="109">
        <f>'matrice US_2021_CQEP'!I20+'matrice US_201015_CQEP'!I20</f>
        <v>0</v>
      </c>
      <c r="J20" s="109">
        <f>'matrice US_2021_CQEP'!J20+'matrice US_201015_CQEP'!J20</f>
        <v>0</v>
      </c>
      <c r="K20" s="109">
        <f>'matrice US_2021_CQEP'!K20+'matrice US_201015_CQEP'!K20</f>
        <v>0</v>
      </c>
      <c r="L20" s="109">
        <f>'matrice US_2021_CQEP'!L20+'matrice US_201015_CQEP'!L20</f>
        <v>0</v>
      </c>
      <c r="M20" s="109">
        <f>'matrice US_2021_CQEP'!M20+'matrice US_201015_CQEP'!M20</f>
        <v>0</v>
      </c>
      <c r="N20" s="109">
        <f>'matrice US_2021_CQEP'!N20+'matrice US_201015_CQEP'!N20</f>
        <v>0</v>
      </c>
      <c r="O20" s="109">
        <f>'matrice US_2021_CQEP'!O20+'matrice US_201015_CQEP'!O20</f>
        <v>0</v>
      </c>
      <c r="P20" s="109">
        <f>'matrice US_2021_CQEP'!P20+'matrice US_201015_CQEP'!P20</f>
        <v>0</v>
      </c>
      <c r="Q20" s="109">
        <f>'matrice US_2021_CQEP'!Q20+'matrice US_201015_CQEP'!Q20</f>
        <v>0</v>
      </c>
      <c r="R20" s="109">
        <f>'matrice US_2021_CQEP'!R20+'matrice US_201015_CQEP'!R20</f>
        <v>1</v>
      </c>
      <c r="S20" s="109">
        <f>'matrice US_2021_CQEP'!S20+'matrice US_201015_CQEP'!S20</f>
        <v>0</v>
      </c>
      <c r="T20" s="109">
        <f>'matrice US_2021_CQEP'!T20+'matrice US_201015_CQEP'!T20</f>
        <v>0</v>
      </c>
      <c r="U20" s="109"/>
      <c r="V20" s="109">
        <f>'matrice US_2021_CQEP'!V20+'matrice US_201015_CQEP'!V20</f>
        <v>0</v>
      </c>
      <c r="W20" s="109">
        <f>'matrice US_2021_CQEP'!W20+'matrice US_201015_CQEP'!W20</f>
        <v>0</v>
      </c>
      <c r="X20" s="109">
        <f>'matrice US_2021_CQEP'!X20+'matrice US_201015_CQEP'!X20</f>
        <v>0</v>
      </c>
      <c r="Y20" s="109">
        <f>'matrice US_2021_CQEP'!Y20+'matrice US_201015_CQEP'!Y20</f>
        <v>0</v>
      </c>
      <c r="Z20" s="109">
        <f>'matrice US_2021_CQEP'!Z20+'matrice US_201015_CQEP'!Z20</f>
        <v>0</v>
      </c>
      <c r="AA20" s="109">
        <f>'matrice US_2021_CQEP'!AA20+'matrice US_201015_CQEP'!AA20</f>
        <v>0</v>
      </c>
      <c r="AB20" s="109">
        <f>'matrice US_2021_CQEP'!AB20+'matrice US_201015_CQEP'!AB20</f>
        <v>0</v>
      </c>
      <c r="AC20" s="109">
        <f>'matrice US_2021_CQEP'!AC20+'matrice US_201015_CQEP'!AC20</f>
        <v>0</v>
      </c>
      <c r="AD20" s="109">
        <f>'matrice US_2021_CQEP'!AD20+'matrice US_201015_CQEP'!AD20</f>
        <v>0</v>
      </c>
      <c r="AE20" s="109">
        <f>'matrice US_2021_CQEP'!AE20+'matrice US_201015_CQEP'!AE20</f>
        <v>0</v>
      </c>
      <c r="AF20" s="109">
        <f>'matrice US_2021_CQEP'!AF20+'matrice US_201015_CQEP'!AF20</f>
        <v>0</v>
      </c>
      <c r="AG20" s="109">
        <f>'matrice US_2021_CQEP'!AG20+'matrice US_201015_CQEP'!AG20</f>
        <v>0</v>
      </c>
      <c r="AH20" s="109">
        <f>'matrice US_2021_CQEP'!AH20+'matrice US_201015_CQEP'!AH20</f>
        <v>0</v>
      </c>
      <c r="AI20" s="109">
        <f>'matrice US_2021_CQEP'!AI20+'matrice US_201015_CQEP'!AI20</f>
        <v>0</v>
      </c>
      <c r="AJ20" s="109">
        <f>'matrice US_2021_CQEP'!AJ20+'matrice US_201015_CQEP'!AJ20</f>
        <v>0</v>
      </c>
      <c r="AK20" s="109">
        <f>'matrice US_2021_CQEP'!AK20+'matrice US_201015_CQEP'!AK20</f>
        <v>0</v>
      </c>
      <c r="AL20" s="109">
        <f>'matrice US_2021_CQEP'!AL20+'matrice US_201015_CQEP'!AL20</f>
        <v>0</v>
      </c>
      <c r="AM20" s="109">
        <f>'matrice US_2021_CQEP'!AM20+'matrice US_201015_CQEP'!AM20</f>
        <v>0</v>
      </c>
      <c r="AN20" s="109">
        <f>'matrice US_2021_CQEP'!AN20+'matrice US_201015_CQEP'!AN20</f>
        <v>0</v>
      </c>
      <c r="AO20" s="109">
        <f>'matrice US_2021_CQEP'!AO20+'matrice US_201015_CQEP'!AO20</f>
        <v>0</v>
      </c>
      <c r="AP20" s="109">
        <f>'matrice US_2021_CQEP'!AP20+'matrice US_201015_CQEP'!AP20</f>
        <v>0</v>
      </c>
      <c r="AQ20" s="109">
        <f>'matrice US_2021_CQEP'!AQ20+'matrice US_201015_CQEP'!AQ20</f>
        <v>0</v>
      </c>
      <c r="AR20" s="109">
        <f>'matrice US_2021_CQEP'!AR20+'matrice US_201015_CQEP'!AR20</f>
        <v>0</v>
      </c>
      <c r="AS20" s="109">
        <f>'matrice US_2021_CQEP'!AS20+'matrice US_201015_CQEP'!AS20</f>
        <v>0</v>
      </c>
      <c r="AT20" s="109">
        <f>'matrice US_2021_CQEP'!AT20+'matrice US_201015_CQEP'!AT20</f>
        <v>0</v>
      </c>
      <c r="AU20" s="109">
        <f>'matrice US_2021_CQEP'!AU20+'matrice US_201015_CQEP'!AU20</f>
        <v>0</v>
      </c>
      <c r="AV20" s="109">
        <f>'matrice US_2021_CQEP'!AV20+'matrice US_201015_CQEP'!AV20</f>
        <v>0</v>
      </c>
      <c r="AW20" s="109">
        <f>'matrice US_2021_CQEP'!AW20+'matrice US_201015_CQEP'!AW20</f>
        <v>0</v>
      </c>
      <c r="AX20" s="109">
        <f>'matrice US_2021_CQEP'!AX20+'matrice US_201015_CQEP'!AX20</f>
        <v>0</v>
      </c>
      <c r="AY20" s="109">
        <f>'matrice US_2021_CQEP'!AY20+'matrice US_201015_CQEP'!AY20</f>
        <v>0</v>
      </c>
      <c r="AZ20" s="109">
        <f>'matrice US_2021_CQEP'!AZ20+'matrice US_201015_CQEP'!AZ20</f>
        <v>0</v>
      </c>
      <c r="BA20" s="109">
        <f>'matrice US_2021_CQEP'!BA20+'matrice US_201015_CQEP'!BA20</f>
        <v>0</v>
      </c>
      <c r="BB20" s="109">
        <f>'matrice US_2021_CQEP'!BB20+'matrice US_201015_CQEP'!BB20</f>
        <v>0</v>
      </c>
      <c r="BC20" s="109">
        <f>'matrice US_2021_CQEP'!BC20+'matrice US_201015_CQEP'!BC20</f>
        <v>0</v>
      </c>
      <c r="BD20" s="181">
        <f>'matrice US_2021_CQEP'!BD20+'matrice US_201015_CQEP'!BD20</f>
        <v>0</v>
      </c>
      <c r="BE20" s="18"/>
    </row>
    <row r="21" spans="1:57" x14ac:dyDescent="0.25">
      <c r="A21" s="99" t="s">
        <v>117</v>
      </c>
      <c r="B21" s="139" t="s">
        <v>21</v>
      </c>
      <c r="C21" s="162">
        <f t="shared" si="0"/>
        <v>0</v>
      </c>
      <c r="D21" s="180">
        <f>'matrice US_2021_CQEP'!D21+'matrice US_201015_CQEP'!D21</f>
        <v>0</v>
      </c>
      <c r="E21" s="109">
        <f>'matrice US_2021_CQEP'!E21+'matrice US_201015_CQEP'!E21</f>
        <v>0</v>
      </c>
      <c r="F21" s="109">
        <f>'matrice US_2021_CQEP'!F21+'matrice US_201015_CQEP'!F21</f>
        <v>0</v>
      </c>
      <c r="G21" s="109">
        <f>'matrice US_2021_CQEP'!G21+'matrice US_201015_CQEP'!G21</f>
        <v>0</v>
      </c>
      <c r="H21" s="109">
        <f>'matrice US_2021_CQEP'!H21+'matrice US_201015_CQEP'!H21</f>
        <v>0</v>
      </c>
      <c r="I21" s="109">
        <f>'matrice US_2021_CQEP'!I21+'matrice US_201015_CQEP'!I21</f>
        <v>0</v>
      </c>
      <c r="J21" s="109">
        <f>'matrice US_2021_CQEP'!J21+'matrice US_201015_CQEP'!J21</f>
        <v>0</v>
      </c>
      <c r="K21" s="109">
        <f>'matrice US_2021_CQEP'!K21+'matrice US_201015_CQEP'!K21</f>
        <v>0</v>
      </c>
      <c r="L21" s="109">
        <f>'matrice US_2021_CQEP'!L21+'matrice US_201015_CQEP'!L21</f>
        <v>0</v>
      </c>
      <c r="M21" s="109">
        <f>'matrice US_2021_CQEP'!M21+'matrice US_201015_CQEP'!M21</f>
        <v>0</v>
      </c>
      <c r="N21" s="109">
        <f>'matrice US_2021_CQEP'!N21+'matrice US_201015_CQEP'!N21</f>
        <v>0</v>
      </c>
      <c r="O21" s="109">
        <f>'matrice US_2021_CQEP'!O21+'matrice US_201015_CQEP'!O21</f>
        <v>0</v>
      </c>
      <c r="P21" s="109">
        <f>'matrice US_2021_CQEP'!P21+'matrice US_201015_CQEP'!P21</f>
        <v>0</v>
      </c>
      <c r="Q21" s="109">
        <f>'matrice US_2021_CQEP'!Q21+'matrice US_201015_CQEP'!Q21</f>
        <v>0</v>
      </c>
      <c r="R21" s="109">
        <f>'matrice US_2021_CQEP'!R21+'matrice US_201015_CQEP'!R21</f>
        <v>0</v>
      </c>
      <c r="S21" s="109">
        <f>'matrice US_2021_CQEP'!S21+'matrice US_201015_CQEP'!S21</f>
        <v>0</v>
      </c>
      <c r="T21" s="109">
        <f>'matrice US_2021_CQEP'!T21+'matrice US_201015_CQEP'!T21</f>
        <v>0</v>
      </c>
      <c r="U21" s="109">
        <f>'matrice US_2021_CQEP'!U21+'matrice US_201015_CQEP'!U21</f>
        <v>0</v>
      </c>
      <c r="V21" s="109"/>
      <c r="W21" s="109">
        <f>'matrice US_2021_CQEP'!W21+'matrice US_201015_CQEP'!W21</f>
        <v>0</v>
      </c>
      <c r="X21" s="109">
        <f>'matrice US_2021_CQEP'!X21+'matrice US_201015_CQEP'!X21</f>
        <v>0</v>
      </c>
      <c r="Y21" s="109">
        <f>'matrice US_2021_CQEP'!Y21+'matrice US_201015_CQEP'!Y21</f>
        <v>0</v>
      </c>
      <c r="Z21" s="109">
        <f>'matrice US_2021_CQEP'!Z21+'matrice US_201015_CQEP'!Z21</f>
        <v>0</v>
      </c>
      <c r="AA21" s="109">
        <f>'matrice US_2021_CQEP'!AA21+'matrice US_201015_CQEP'!AA21</f>
        <v>0</v>
      </c>
      <c r="AB21" s="109">
        <f>'matrice US_2021_CQEP'!AB21+'matrice US_201015_CQEP'!AB21</f>
        <v>0</v>
      </c>
      <c r="AC21" s="109">
        <f>'matrice US_2021_CQEP'!AC21+'matrice US_201015_CQEP'!AC21</f>
        <v>0</v>
      </c>
      <c r="AD21" s="109">
        <f>'matrice US_2021_CQEP'!AD21+'matrice US_201015_CQEP'!AD21</f>
        <v>0</v>
      </c>
      <c r="AE21" s="109">
        <f>'matrice US_2021_CQEP'!AE21+'matrice US_201015_CQEP'!AE21</f>
        <v>0</v>
      </c>
      <c r="AF21" s="109">
        <f>'matrice US_2021_CQEP'!AF21+'matrice US_201015_CQEP'!AF21</f>
        <v>0</v>
      </c>
      <c r="AG21" s="109">
        <f>'matrice US_2021_CQEP'!AG21+'matrice US_201015_CQEP'!AG21</f>
        <v>0</v>
      </c>
      <c r="AH21" s="109">
        <f>'matrice US_2021_CQEP'!AH21+'matrice US_201015_CQEP'!AH21</f>
        <v>0</v>
      </c>
      <c r="AI21" s="109">
        <f>'matrice US_2021_CQEP'!AI21+'matrice US_201015_CQEP'!AI21</f>
        <v>0</v>
      </c>
      <c r="AJ21" s="109">
        <f>'matrice US_2021_CQEP'!AJ21+'matrice US_201015_CQEP'!AJ21</f>
        <v>0</v>
      </c>
      <c r="AK21" s="109">
        <f>'matrice US_2021_CQEP'!AK21+'matrice US_201015_CQEP'!AK21</f>
        <v>0</v>
      </c>
      <c r="AL21" s="109">
        <f>'matrice US_2021_CQEP'!AL21+'matrice US_201015_CQEP'!AL21</f>
        <v>0</v>
      </c>
      <c r="AM21" s="109">
        <f>'matrice US_2021_CQEP'!AM21+'matrice US_201015_CQEP'!AM21</f>
        <v>0</v>
      </c>
      <c r="AN21" s="109">
        <f>'matrice US_2021_CQEP'!AN21+'matrice US_201015_CQEP'!AN21</f>
        <v>0</v>
      </c>
      <c r="AO21" s="109">
        <f>'matrice US_2021_CQEP'!AO21+'matrice US_201015_CQEP'!AO21</f>
        <v>0</v>
      </c>
      <c r="AP21" s="109">
        <f>'matrice US_2021_CQEP'!AP21+'matrice US_201015_CQEP'!AP21</f>
        <v>0</v>
      </c>
      <c r="AQ21" s="109">
        <f>'matrice US_2021_CQEP'!AQ21+'matrice US_201015_CQEP'!AQ21</f>
        <v>0</v>
      </c>
      <c r="AR21" s="109">
        <f>'matrice US_2021_CQEP'!AR21+'matrice US_201015_CQEP'!AR21</f>
        <v>0</v>
      </c>
      <c r="AS21" s="109">
        <f>'matrice US_2021_CQEP'!AS21+'matrice US_201015_CQEP'!AS21</f>
        <v>0</v>
      </c>
      <c r="AT21" s="109">
        <f>'matrice US_2021_CQEP'!AT21+'matrice US_201015_CQEP'!AT21</f>
        <v>0</v>
      </c>
      <c r="AU21" s="109">
        <f>'matrice US_2021_CQEP'!AU21+'matrice US_201015_CQEP'!AU21</f>
        <v>0</v>
      </c>
      <c r="AV21" s="109">
        <f>'matrice US_2021_CQEP'!AV21+'matrice US_201015_CQEP'!AV21</f>
        <v>0</v>
      </c>
      <c r="AW21" s="109">
        <f>'matrice US_2021_CQEP'!AW21+'matrice US_201015_CQEP'!AW21</f>
        <v>0</v>
      </c>
      <c r="AX21" s="109">
        <f>'matrice US_2021_CQEP'!AX21+'matrice US_201015_CQEP'!AX21</f>
        <v>0</v>
      </c>
      <c r="AY21" s="109">
        <f>'matrice US_2021_CQEP'!AY21+'matrice US_201015_CQEP'!AY21</f>
        <v>0</v>
      </c>
      <c r="AZ21" s="109">
        <f>'matrice US_2021_CQEP'!AZ21+'matrice US_201015_CQEP'!AZ21</f>
        <v>0</v>
      </c>
      <c r="BA21" s="109">
        <f>'matrice US_2021_CQEP'!BA21+'matrice US_201015_CQEP'!BA21</f>
        <v>0</v>
      </c>
      <c r="BB21" s="109">
        <f>'matrice US_2021_CQEP'!BB21+'matrice US_201015_CQEP'!BB21</f>
        <v>0</v>
      </c>
      <c r="BC21" s="109">
        <f>'matrice US_2021_CQEP'!BC21+'matrice US_201015_CQEP'!BC21</f>
        <v>0</v>
      </c>
      <c r="BD21" s="181">
        <f>'matrice US_2021_CQEP'!BD21+'matrice US_201015_CQEP'!BD21</f>
        <v>0</v>
      </c>
      <c r="BE21" s="18"/>
    </row>
    <row r="22" spans="1:57" x14ac:dyDescent="0.25">
      <c r="A22" s="100" t="s">
        <v>118</v>
      </c>
      <c r="B22" s="140" t="s">
        <v>22</v>
      </c>
      <c r="C22" s="162">
        <f t="shared" si="0"/>
        <v>30</v>
      </c>
      <c r="D22" s="180">
        <f>'matrice US_2021_CQEP'!D22+'matrice US_201015_CQEP'!D22</f>
        <v>0</v>
      </c>
      <c r="E22" s="109">
        <f>'matrice US_2021_CQEP'!E22+'matrice US_201015_CQEP'!E22</f>
        <v>0</v>
      </c>
      <c r="F22" s="109">
        <f>'matrice US_2021_CQEP'!F22+'matrice US_201015_CQEP'!F22</f>
        <v>0</v>
      </c>
      <c r="G22" s="109">
        <f>'matrice US_2021_CQEP'!G22+'matrice US_201015_CQEP'!G22</f>
        <v>0</v>
      </c>
      <c r="H22" s="109">
        <f>'matrice US_2021_CQEP'!H22+'matrice US_201015_CQEP'!H22</f>
        <v>0</v>
      </c>
      <c r="I22" s="109">
        <f>'matrice US_2021_CQEP'!I22+'matrice US_201015_CQEP'!I22</f>
        <v>0</v>
      </c>
      <c r="J22" s="109">
        <f>'matrice US_2021_CQEP'!J22+'matrice US_201015_CQEP'!J22</f>
        <v>0</v>
      </c>
      <c r="K22" s="109">
        <f>'matrice US_2021_CQEP'!K22+'matrice US_201015_CQEP'!K22</f>
        <v>0</v>
      </c>
      <c r="L22" s="109">
        <f>'matrice US_2021_CQEP'!L22+'matrice US_201015_CQEP'!L22</f>
        <v>0</v>
      </c>
      <c r="M22" s="109">
        <f>'matrice US_2021_CQEP'!M22+'matrice US_201015_CQEP'!M22</f>
        <v>0</v>
      </c>
      <c r="N22" s="109">
        <f>'matrice US_2021_CQEP'!N22+'matrice US_201015_CQEP'!N22</f>
        <v>1</v>
      </c>
      <c r="O22" s="109">
        <f>'matrice US_2021_CQEP'!O22+'matrice US_201015_CQEP'!O22</f>
        <v>0</v>
      </c>
      <c r="P22" s="109">
        <f>'matrice US_2021_CQEP'!P22+'matrice US_201015_CQEP'!P22</f>
        <v>0</v>
      </c>
      <c r="Q22" s="109">
        <f>'matrice US_2021_CQEP'!Q22+'matrice US_201015_CQEP'!Q22</f>
        <v>0</v>
      </c>
      <c r="R22" s="109">
        <f>'matrice US_2021_CQEP'!R22+'matrice US_201015_CQEP'!R22</f>
        <v>14</v>
      </c>
      <c r="S22" s="109">
        <f>'matrice US_2021_CQEP'!S22+'matrice US_201015_CQEP'!S22</f>
        <v>0</v>
      </c>
      <c r="T22" s="109">
        <f>'matrice US_2021_CQEP'!T22+'matrice US_201015_CQEP'!T22</f>
        <v>0</v>
      </c>
      <c r="U22" s="109">
        <f>'matrice US_2021_CQEP'!U22+'matrice US_201015_CQEP'!U22</f>
        <v>0</v>
      </c>
      <c r="V22" s="109">
        <f>'matrice US_2021_CQEP'!V22+'matrice US_201015_CQEP'!V22</f>
        <v>0</v>
      </c>
      <c r="W22" s="109"/>
      <c r="X22" s="109">
        <f>'matrice US_2021_CQEP'!X22+'matrice US_201015_CQEP'!X22</f>
        <v>0</v>
      </c>
      <c r="Y22" s="109">
        <f>'matrice US_2021_CQEP'!Y22+'matrice US_201015_CQEP'!Y22</f>
        <v>0</v>
      </c>
      <c r="Z22" s="109">
        <f>'matrice US_2021_CQEP'!Z22+'matrice US_201015_CQEP'!Z22</f>
        <v>0</v>
      </c>
      <c r="AA22" s="109">
        <f>'matrice US_2021_CQEP'!AA22+'matrice US_201015_CQEP'!AA22</f>
        <v>1</v>
      </c>
      <c r="AB22" s="109">
        <f>'matrice US_2021_CQEP'!AB22+'matrice US_201015_CQEP'!AB22</f>
        <v>0</v>
      </c>
      <c r="AC22" s="109">
        <f>'matrice US_2021_CQEP'!AC22+'matrice US_201015_CQEP'!AC22</f>
        <v>3</v>
      </c>
      <c r="AD22" s="109">
        <f>'matrice US_2021_CQEP'!AD22+'matrice US_201015_CQEP'!AD22</f>
        <v>1</v>
      </c>
      <c r="AE22" s="109">
        <f>'matrice US_2021_CQEP'!AE22+'matrice US_201015_CQEP'!AE22</f>
        <v>0</v>
      </c>
      <c r="AF22" s="109">
        <f>'matrice US_2021_CQEP'!AF22+'matrice US_201015_CQEP'!AF22</f>
        <v>0</v>
      </c>
      <c r="AG22" s="109">
        <f>'matrice US_2021_CQEP'!AG22+'matrice US_201015_CQEP'!AG22</f>
        <v>0</v>
      </c>
      <c r="AH22" s="109">
        <f>'matrice US_2021_CQEP'!AH22+'matrice US_201015_CQEP'!AH22</f>
        <v>7</v>
      </c>
      <c r="AI22" s="109">
        <f>'matrice US_2021_CQEP'!AI22+'matrice US_201015_CQEP'!AI22</f>
        <v>0</v>
      </c>
      <c r="AJ22" s="109">
        <f>'matrice US_2021_CQEP'!AJ22+'matrice US_201015_CQEP'!AJ22</f>
        <v>0</v>
      </c>
      <c r="AK22" s="109">
        <f>'matrice US_2021_CQEP'!AK22+'matrice US_201015_CQEP'!AK22</f>
        <v>0</v>
      </c>
      <c r="AL22" s="109">
        <f>'matrice US_2021_CQEP'!AL22+'matrice US_201015_CQEP'!AL22</f>
        <v>0</v>
      </c>
      <c r="AM22" s="109">
        <f>'matrice US_2021_CQEP'!AM22+'matrice US_201015_CQEP'!AM22</f>
        <v>0</v>
      </c>
      <c r="AN22" s="109">
        <f>'matrice US_2021_CQEP'!AN22+'matrice US_201015_CQEP'!AN22</f>
        <v>0</v>
      </c>
      <c r="AO22" s="109">
        <f>'matrice US_2021_CQEP'!AO22+'matrice US_201015_CQEP'!AO22</f>
        <v>0</v>
      </c>
      <c r="AP22" s="109">
        <f>'matrice US_2021_CQEP'!AP22+'matrice US_201015_CQEP'!AP22</f>
        <v>0</v>
      </c>
      <c r="AQ22" s="109">
        <f>'matrice US_2021_CQEP'!AQ22+'matrice US_201015_CQEP'!AQ22</f>
        <v>0</v>
      </c>
      <c r="AR22" s="109">
        <f>'matrice US_2021_CQEP'!AR22+'matrice US_201015_CQEP'!AR22</f>
        <v>0</v>
      </c>
      <c r="AS22" s="109">
        <f>'matrice US_2021_CQEP'!AS22+'matrice US_201015_CQEP'!AS22</f>
        <v>0</v>
      </c>
      <c r="AT22" s="109">
        <f>'matrice US_2021_CQEP'!AT22+'matrice US_201015_CQEP'!AT22</f>
        <v>0</v>
      </c>
      <c r="AU22" s="109">
        <f>'matrice US_2021_CQEP'!AU22+'matrice US_201015_CQEP'!AU22</f>
        <v>2</v>
      </c>
      <c r="AV22" s="109">
        <f>'matrice US_2021_CQEP'!AV22+'matrice US_201015_CQEP'!AV22</f>
        <v>0</v>
      </c>
      <c r="AW22" s="109">
        <f>'matrice US_2021_CQEP'!AW22+'matrice US_201015_CQEP'!AW22</f>
        <v>0</v>
      </c>
      <c r="AX22" s="109">
        <f>'matrice US_2021_CQEP'!AX22+'matrice US_201015_CQEP'!AX22</f>
        <v>1</v>
      </c>
      <c r="AY22" s="109">
        <f>'matrice US_2021_CQEP'!AY22+'matrice US_201015_CQEP'!AY22</f>
        <v>0</v>
      </c>
      <c r="AZ22" s="109">
        <f>'matrice US_2021_CQEP'!AZ22+'matrice US_201015_CQEP'!AZ22</f>
        <v>0</v>
      </c>
      <c r="BA22" s="109">
        <f>'matrice US_2021_CQEP'!BA22+'matrice US_201015_CQEP'!BA22</f>
        <v>0</v>
      </c>
      <c r="BB22" s="109">
        <f>'matrice US_2021_CQEP'!BB22+'matrice US_201015_CQEP'!BB22</f>
        <v>0</v>
      </c>
      <c r="BC22" s="109">
        <f>'matrice US_2021_CQEP'!BC22+'matrice US_201015_CQEP'!BC22</f>
        <v>0</v>
      </c>
      <c r="BD22" s="181">
        <f>'matrice US_2021_CQEP'!BD22+'matrice US_201015_CQEP'!BD22</f>
        <v>0</v>
      </c>
      <c r="BE22" s="18"/>
    </row>
    <row r="23" spans="1:57" x14ac:dyDescent="0.25">
      <c r="A23" s="101" t="s">
        <v>119</v>
      </c>
      <c r="B23" s="141" t="s">
        <v>23</v>
      </c>
      <c r="C23" s="162">
        <f t="shared" si="0"/>
        <v>8</v>
      </c>
      <c r="D23" s="180">
        <f>'matrice US_2021_CQEP'!D23+'matrice US_201015_CQEP'!D23</f>
        <v>0</v>
      </c>
      <c r="E23" s="109">
        <f>'matrice US_2021_CQEP'!E23+'matrice US_201015_CQEP'!E23</f>
        <v>0</v>
      </c>
      <c r="F23" s="109">
        <f>'matrice US_2021_CQEP'!F23+'matrice US_201015_CQEP'!F23</f>
        <v>0</v>
      </c>
      <c r="G23" s="109">
        <f>'matrice US_2021_CQEP'!G23+'matrice US_201015_CQEP'!G23</f>
        <v>0</v>
      </c>
      <c r="H23" s="109">
        <f>'matrice US_2021_CQEP'!H23+'matrice US_201015_CQEP'!H23</f>
        <v>0</v>
      </c>
      <c r="I23" s="109">
        <f>'matrice US_2021_CQEP'!I23+'matrice US_201015_CQEP'!I23</f>
        <v>0</v>
      </c>
      <c r="J23" s="109">
        <f>'matrice US_2021_CQEP'!J23+'matrice US_201015_CQEP'!J23</f>
        <v>0</v>
      </c>
      <c r="K23" s="109">
        <f>'matrice US_2021_CQEP'!K23+'matrice US_201015_CQEP'!K23</f>
        <v>0</v>
      </c>
      <c r="L23" s="109">
        <f>'matrice US_2021_CQEP'!L23+'matrice US_201015_CQEP'!L23</f>
        <v>0</v>
      </c>
      <c r="M23" s="109">
        <f>'matrice US_2021_CQEP'!M23+'matrice US_201015_CQEP'!M23</f>
        <v>0</v>
      </c>
      <c r="N23" s="109">
        <f>'matrice US_2021_CQEP'!N23+'matrice US_201015_CQEP'!N23</f>
        <v>0</v>
      </c>
      <c r="O23" s="109">
        <f>'matrice US_2021_CQEP'!O23+'matrice US_201015_CQEP'!O23</f>
        <v>0</v>
      </c>
      <c r="P23" s="109">
        <f>'matrice US_2021_CQEP'!P23+'matrice US_201015_CQEP'!P23</f>
        <v>0</v>
      </c>
      <c r="Q23" s="109">
        <f>'matrice US_2021_CQEP'!Q23+'matrice US_201015_CQEP'!Q23</f>
        <v>0</v>
      </c>
      <c r="R23" s="109">
        <f>'matrice US_2021_CQEP'!R23+'matrice US_201015_CQEP'!R23</f>
        <v>1</v>
      </c>
      <c r="S23" s="109">
        <f>'matrice US_2021_CQEP'!S23+'matrice US_201015_CQEP'!S23</f>
        <v>0</v>
      </c>
      <c r="T23" s="109">
        <f>'matrice US_2021_CQEP'!T23+'matrice US_201015_CQEP'!T23</f>
        <v>0</v>
      </c>
      <c r="U23" s="109">
        <f>'matrice US_2021_CQEP'!U23+'matrice US_201015_CQEP'!U23</f>
        <v>0</v>
      </c>
      <c r="V23" s="109">
        <f>'matrice US_2021_CQEP'!V23+'matrice US_201015_CQEP'!V23</f>
        <v>0</v>
      </c>
      <c r="W23" s="109">
        <f>'matrice US_2021_CQEP'!W23+'matrice US_201015_CQEP'!W23</f>
        <v>0</v>
      </c>
      <c r="X23" s="109"/>
      <c r="Y23" s="109">
        <f>'matrice US_2021_CQEP'!Y23+'matrice US_201015_CQEP'!Y23</f>
        <v>0</v>
      </c>
      <c r="Z23" s="109">
        <f>'matrice US_2021_CQEP'!Z23+'matrice US_201015_CQEP'!Z23</f>
        <v>0</v>
      </c>
      <c r="AA23" s="109">
        <f>'matrice US_2021_CQEP'!AA23+'matrice US_201015_CQEP'!AA23</f>
        <v>0</v>
      </c>
      <c r="AB23" s="109">
        <f>'matrice US_2021_CQEP'!AB23+'matrice US_201015_CQEP'!AB23</f>
        <v>0</v>
      </c>
      <c r="AC23" s="109">
        <f>'matrice US_2021_CQEP'!AC23+'matrice US_201015_CQEP'!AC23</f>
        <v>1</v>
      </c>
      <c r="AD23" s="109">
        <f>'matrice US_2021_CQEP'!AD23+'matrice US_201015_CQEP'!AD23</f>
        <v>1</v>
      </c>
      <c r="AE23" s="109">
        <f>'matrice US_2021_CQEP'!AE23+'matrice US_201015_CQEP'!AE23</f>
        <v>1</v>
      </c>
      <c r="AF23" s="109">
        <f>'matrice US_2021_CQEP'!AF23+'matrice US_201015_CQEP'!AF23</f>
        <v>0</v>
      </c>
      <c r="AG23" s="109">
        <f>'matrice US_2021_CQEP'!AG23+'matrice US_201015_CQEP'!AG23</f>
        <v>0</v>
      </c>
      <c r="AH23" s="109">
        <f>'matrice US_2021_CQEP'!AH23+'matrice US_201015_CQEP'!AH23</f>
        <v>0</v>
      </c>
      <c r="AI23" s="109">
        <f>'matrice US_2021_CQEP'!AI23+'matrice US_201015_CQEP'!AI23</f>
        <v>0</v>
      </c>
      <c r="AJ23" s="109">
        <f>'matrice US_2021_CQEP'!AJ23+'matrice US_201015_CQEP'!AJ23</f>
        <v>0</v>
      </c>
      <c r="AK23" s="109">
        <f>'matrice US_2021_CQEP'!AK23+'matrice US_201015_CQEP'!AK23</f>
        <v>0</v>
      </c>
      <c r="AL23" s="109">
        <f>'matrice US_2021_CQEP'!AL23+'matrice US_201015_CQEP'!AL23</f>
        <v>0</v>
      </c>
      <c r="AM23" s="109">
        <f>'matrice US_2021_CQEP'!AM23+'matrice US_201015_CQEP'!AM23</f>
        <v>0</v>
      </c>
      <c r="AN23" s="109">
        <f>'matrice US_2021_CQEP'!AN23+'matrice US_201015_CQEP'!AN23</f>
        <v>0</v>
      </c>
      <c r="AO23" s="109">
        <f>'matrice US_2021_CQEP'!AO23+'matrice US_201015_CQEP'!AO23</f>
        <v>0</v>
      </c>
      <c r="AP23" s="109">
        <f>'matrice US_2021_CQEP'!AP23+'matrice US_201015_CQEP'!AP23</f>
        <v>1</v>
      </c>
      <c r="AQ23" s="109">
        <f>'matrice US_2021_CQEP'!AQ23+'matrice US_201015_CQEP'!AQ23</f>
        <v>1</v>
      </c>
      <c r="AR23" s="109">
        <f>'matrice US_2021_CQEP'!AR23+'matrice US_201015_CQEP'!AR23</f>
        <v>0</v>
      </c>
      <c r="AS23" s="109">
        <f>'matrice US_2021_CQEP'!AS23+'matrice US_201015_CQEP'!AS23</f>
        <v>0</v>
      </c>
      <c r="AT23" s="109">
        <f>'matrice US_2021_CQEP'!AT23+'matrice US_201015_CQEP'!AT23</f>
        <v>0</v>
      </c>
      <c r="AU23" s="109">
        <f>'matrice US_2021_CQEP'!AU23+'matrice US_201015_CQEP'!AU23</f>
        <v>0</v>
      </c>
      <c r="AV23" s="109">
        <f>'matrice US_2021_CQEP'!AV23+'matrice US_201015_CQEP'!AV23</f>
        <v>0</v>
      </c>
      <c r="AW23" s="109">
        <f>'matrice US_2021_CQEP'!AW23+'matrice US_201015_CQEP'!AW23</f>
        <v>2</v>
      </c>
      <c r="AX23" s="109">
        <f>'matrice US_2021_CQEP'!AX23+'matrice US_201015_CQEP'!AX23</f>
        <v>0</v>
      </c>
      <c r="AY23" s="109">
        <f>'matrice US_2021_CQEP'!AY23+'matrice US_201015_CQEP'!AY23</f>
        <v>0</v>
      </c>
      <c r="AZ23" s="109">
        <f>'matrice US_2021_CQEP'!AZ23+'matrice US_201015_CQEP'!AZ23</f>
        <v>0</v>
      </c>
      <c r="BA23" s="109">
        <f>'matrice US_2021_CQEP'!BA23+'matrice US_201015_CQEP'!BA23</f>
        <v>0</v>
      </c>
      <c r="BB23" s="109">
        <f>'matrice US_2021_CQEP'!BB23+'matrice US_201015_CQEP'!BB23</f>
        <v>0</v>
      </c>
      <c r="BC23" s="109">
        <f>'matrice US_2021_CQEP'!BC23+'matrice US_201015_CQEP'!BC23</f>
        <v>0</v>
      </c>
      <c r="BD23" s="181">
        <f>'matrice US_2021_CQEP'!BD23+'matrice US_201015_CQEP'!BD23</f>
        <v>0</v>
      </c>
      <c r="BE23" s="18"/>
    </row>
    <row r="24" spans="1:57" x14ac:dyDescent="0.25">
      <c r="A24" s="101" t="s">
        <v>120</v>
      </c>
      <c r="B24" s="141" t="s">
        <v>24</v>
      </c>
      <c r="C24" s="162">
        <f t="shared" si="0"/>
        <v>7</v>
      </c>
      <c r="D24" s="180">
        <f>'matrice US_2021_CQEP'!D24+'matrice US_201015_CQEP'!D24</f>
        <v>2</v>
      </c>
      <c r="E24" s="109">
        <f>'matrice US_2021_CQEP'!E24+'matrice US_201015_CQEP'!E24</f>
        <v>0</v>
      </c>
      <c r="F24" s="109">
        <f>'matrice US_2021_CQEP'!F24+'matrice US_201015_CQEP'!F24</f>
        <v>0</v>
      </c>
      <c r="G24" s="109">
        <f>'matrice US_2021_CQEP'!G24+'matrice US_201015_CQEP'!G24</f>
        <v>0</v>
      </c>
      <c r="H24" s="109">
        <f>'matrice US_2021_CQEP'!H24+'matrice US_201015_CQEP'!H24</f>
        <v>0</v>
      </c>
      <c r="I24" s="109">
        <f>'matrice US_2021_CQEP'!I24+'matrice US_201015_CQEP'!I24</f>
        <v>0</v>
      </c>
      <c r="J24" s="109">
        <f>'matrice US_2021_CQEP'!J24+'matrice US_201015_CQEP'!J24</f>
        <v>0</v>
      </c>
      <c r="K24" s="109">
        <f>'matrice US_2021_CQEP'!K24+'matrice US_201015_CQEP'!K24</f>
        <v>0</v>
      </c>
      <c r="L24" s="109">
        <f>'matrice US_2021_CQEP'!L24+'matrice US_201015_CQEP'!L24</f>
        <v>0</v>
      </c>
      <c r="M24" s="109">
        <f>'matrice US_2021_CQEP'!M24+'matrice US_201015_CQEP'!M24</f>
        <v>0</v>
      </c>
      <c r="N24" s="109">
        <f>'matrice US_2021_CQEP'!N24+'matrice US_201015_CQEP'!N24</f>
        <v>0</v>
      </c>
      <c r="O24" s="109">
        <f>'matrice US_2021_CQEP'!O24+'matrice US_201015_CQEP'!O24</f>
        <v>0</v>
      </c>
      <c r="P24" s="109">
        <f>'matrice US_2021_CQEP'!P24+'matrice US_201015_CQEP'!P24</f>
        <v>0</v>
      </c>
      <c r="Q24" s="109">
        <f>'matrice US_2021_CQEP'!Q24+'matrice US_201015_CQEP'!Q24</f>
        <v>0</v>
      </c>
      <c r="R24" s="109">
        <f>'matrice US_2021_CQEP'!R24+'matrice US_201015_CQEP'!R24</f>
        <v>1</v>
      </c>
      <c r="S24" s="109">
        <f>'matrice US_2021_CQEP'!S24+'matrice US_201015_CQEP'!S24</f>
        <v>0</v>
      </c>
      <c r="T24" s="109">
        <f>'matrice US_2021_CQEP'!T24+'matrice US_201015_CQEP'!T24</f>
        <v>0</v>
      </c>
      <c r="U24" s="109">
        <f>'matrice US_2021_CQEP'!U24+'matrice US_201015_CQEP'!U24</f>
        <v>0</v>
      </c>
      <c r="V24" s="109">
        <f>'matrice US_2021_CQEP'!V24+'matrice US_201015_CQEP'!V24</f>
        <v>0</v>
      </c>
      <c r="W24" s="109">
        <f>'matrice US_2021_CQEP'!W24+'matrice US_201015_CQEP'!W24</f>
        <v>0</v>
      </c>
      <c r="X24" s="109">
        <f>'matrice US_2021_CQEP'!X24+'matrice US_201015_CQEP'!X24</f>
        <v>1</v>
      </c>
      <c r="Y24" s="109"/>
      <c r="Z24" s="109">
        <f>'matrice US_2021_CQEP'!Z24+'matrice US_201015_CQEP'!Z24</f>
        <v>0</v>
      </c>
      <c r="AA24" s="109">
        <f>'matrice US_2021_CQEP'!AA24+'matrice US_201015_CQEP'!AA24</f>
        <v>0</v>
      </c>
      <c r="AB24" s="109">
        <f>'matrice US_2021_CQEP'!AB24+'matrice US_201015_CQEP'!AB24</f>
        <v>0</v>
      </c>
      <c r="AC24" s="109">
        <f>'matrice US_2021_CQEP'!AC24+'matrice US_201015_CQEP'!AC24</f>
        <v>0</v>
      </c>
      <c r="AD24" s="109">
        <f>'matrice US_2021_CQEP'!AD24+'matrice US_201015_CQEP'!AD24</f>
        <v>0</v>
      </c>
      <c r="AE24" s="109">
        <f>'matrice US_2021_CQEP'!AE24+'matrice US_201015_CQEP'!AE24</f>
        <v>0</v>
      </c>
      <c r="AF24" s="109">
        <f>'matrice US_2021_CQEP'!AF24+'matrice US_201015_CQEP'!AF24</f>
        <v>0</v>
      </c>
      <c r="AG24" s="109">
        <f>'matrice US_2021_CQEP'!AG24+'matrice US_201015_CQEP'!AG24</f>
        <v>0</v>
      </c>
      <c r="AH24" s="109">
        <f>'matrice US_2021_CQEP'!AH24+'matrice US_201015_CQEP'!AH24</f>
        <v>0</v>
      </c>
      <c r="AI24" s="109">
        <f>'matrice US_2021_CQEP'!AI24+'matrice US_201015_CQEP'!AI24</f>
        <v>0</v>
      </c>
      <c r="AJ24" s="109">
        <f>'matrice US_2021_CQEP'!AJ24+'matrice US_201015_CQEP'!AJ24</f>
        <v>0</v>
      </c>
      <c r="AK24" s="109">
        <f>'matrice US_2021_CQEP'!AK24+'matrice US_201015_CQEP'!AK24</f>
        <v>0</v>
      </c>
      <c r="AL24" s="109">
        <f>'matrice US_2021_CQEP'!AL24+'matrice US_201015_CQEP'!AL24</f>
        <v>0</v>
      </c>
      <c r="AM24" s="109">
        <f>'matrice US_2021_CQEP'!AM24+'matrice US_201015_CQEP'!AM24</f>
        <v>0</v>
      </c>
      <c r="AN24" s="109">
        <f>'matrice US_2021_CQEP'!AN24+'matrice US_201015_CQEP'!AN24</f>
        <v>0</v>
      </c>
      <c r="AO24" s="109">
        <f>'matrice US_2021_CQEP'!AO24+'matrice US_201015_CQEP'!AO24</f>
        <v>0</v>
      </c>
      <c r="AP24" s="109">
        <f>'matrice US_2021_CQEP'!AP24+'matrice US_201015_CQEP'!AP24</f>
        <v>1</v>
      </c>
      <c r="AQ24" s="109">
        <f>'matrice US_2021_CQEP'!AQ24+'matrice US_201015_CQEP'!AQ24</f>
        <v>0</v>
      </c>
      <c r="AR24" s="109">
        <f>'matrice US_2021_CQEP'!AR24+'matrice US_201015_CQEP'!AR24</f>
        <v>0</v>
      </c>
      <c r="AS24" s="109">
        <f>'matrice US_2021_CQEP'!AS24+'matrice US_201015_CQEP'!AS24</f>
        <v>0</v>
      </c>
      <c r="AT24" s="109">
        <f>'matrice US_2021_CQEP'!AT24+'matrice US_201015_CQEP'!AT24</f>
        <v>1</v>
      </c>
      <c r="AU24" s="109">
        <f>'matrice US_2021_CQEP'!AU24+'matrice US_201015_CQEP'!AU24</f>
        <v>0</v>
      </c>
      <c r="AV24" s="109">
        <f>'matrice US_2021_CQEP'!AV24+'matrice US_201015_CQEP'!AV24</f>
        <v>0</v>
      </c>
      <c r="AW24" s="109">
        <f>'matrice US_2021_CQEP'!AW24+'matrice US_201015_CQEP'!AW24</f>
        <v>0</v>
      </c>
      <c r="AX24" s="109">
        <f>'matrice US_2021_CQEP'!AX24+'matrice US_201015_CQEP'!AX24</f>
        <v>0</v>
      </c>
      <c r="AY24" s="109">
        <f>'matrice US_2021_CQEP'!AY24+'matrice US_201015_CQEP'!AY24</f>
        <v>0</v>
      </c>
      <c r="AZ24" s="109">
        <f>'matrice US_2021_CQEP'!AZ24+'matrice US_201015_CQEP'!AZ24</f>
        <v>0</v>
      </c>
      <c r="BA24" s="109">
        <f>'matrice US_2021_CQEP'!BA24+'matrice US_201015_CQEP'!BA24</f>
        <v>0</v>
      </c>
      <c r="BB24" s="109">
        <f>'matrice US_2021_CQEP'!BB24+'matrice US_201015_CQEP'!BB24</f>
        <v>0</v>
      </c>
      <c r="BC24" s="109">
        <f>'matrice US_2021_CQEP'!BC24+'matrice US_201015_CQEP'!BC24</f>
        <v>0</v>
      </c>
      <c r="BD24" s="181">
        <f>'matrice US_2021_CQEP'!BD24+'matrice US_201015_CQEP'!BD24</f>
        <v>1</v>
      </c>
      <c r="BE24" s="18"/>
    </row>
    <row r="25" spans="1:57" x14ac:dyDescent="0.25">
      <c r="A25" s="101" t="s">
        <v>121</v>
      </c>
      <c r="B25" s="141" t="s">
        <v>25</v>
      </c>
      <c r="C25" s="162">
        <f t="shared" si="0"/>
        <v>12</v>
      </c>
      <c r="D25" s="180">
        <f>'matrice US_2021_CQEP'!D25+'matrice US_201015_CQEP'!D25</f>
        <v>0</v>
      </c>
      <c r="E25" s="109">
        <f>'matrice US_2021_CQEP'!E25+'matrice US_201015_CQEP'!E25</f>
        <v>0</v>
      </c>
      <c r="F25" s="109">
        <f>'matrice US_2021_CQEP'!F25+'matrice US_201015_CQEP'!F25</f>
        <v>0</v>
      </c>
      <c r="G25" s="109">
        <f>'matrice US_2021_CQEP'!G25+'matrice US_201015_CQEP'!G25</f>
        <v>0</v>
      </c>
      <c r="H25" s="109">
        <f>'matrice US_2021_CQEP'!H25+'matrice US_201015_CQEP'!H25</f>
        <v>0</v>
      </c>
      <c r="I25" s="109">
        <f>'matrice US_2021_CQEP'!I25+'matrice US_201015_CQEP'!I25</f>
        <v>0</v>
      </c>
      <c r="J25" s="109">
        <f>'matrice US_2021_CQEP'!J25+'matrice US_201015_CQEP'!J25</f>
        <v>1</v>
      </c>
      <c r="K25" s="109">
        <f>'matrice US_2021_CQEP'!K25+'matrice US_201015_CQEP'!K25</f>
        <v>0</v>
      </c>
      <c r="L25" s="109">
        <f>'matrice US_2021_CQEP'!L25+'matrice US_201015_CQEP'!L25</f>
        <v>0</v>
      </c>
      <c r="M25" s="109">
        <f>'matrice US_2021_CQEP'!M25+'matrice US_201015_CQEP'!M25</f>
        <v>0</v>
      </c>
      <c r="N25" s="109">
        <f>'matrice US_2021_CQEP'!N25+'matrice US_201015_CQEP'!N25</f>
        <v>1</v>
      </c>
      <c r="O25" s="109">
        <f>'matrice US_2021_CQEP'!O25+'matrice US_201015_CQEP'!O25</f>
        <v>0</v>
      </c>
      <c r="P25" s="109">
        <f>'matrice US_2021_CQEP'!P25+'matrice US_201015_CQEP'!P25</f>
        <v>0</v>
      </c>
      <c r="Q25" s="109">
        <f>'matrice US_2021_CQEP'!Q25+'matrice US_201015_CQEP'!Q25</f>
        <v>0</v>
      </c>
      <c r="R25" s="109">
        <f>'matrice US_2021_CQEP'!R25+'matrice US_201015_CQEP'!R25</f>
        <v>0</v>
      </c>
      <c r="S25" s="109">
        <f>'matrice US_2021_CQEP'!S25+'matrice US_201015_CQEP'!S25</f>
        <v>0</v>
      </c>
      <c r="T25" s="109">
        <f>'matrice US_2021_CQEP'!T25+'matrice US_201015_CQEP'!T25</f>
        <v>0</v>
      </c>
      <c r="U25" s="109">
        <f>'matrice US_2021_CQEP'!U25+'matrice US_201015_CQEP'!U25</f>
        <v>0</v>
      </c>
      <c r="V25" s="109">
        <f>'matrice US_2021_CQEP'!V25+'matrice US_201015_CQEP'!V25</f>
        <v>0</v>
      </c>
      <c r="W25" s="109">
        <f>'matrice US_2021_CQEP'!W25+'matrice US_201015_CQEP'!W25</f>
        <v>0</v>
      </c>
      <c r="X25" s="109">
        <f>'matrice US_2021_CQEP'!X25+'matrice US_201015_CQEP'!X25</f>
        <v>0</v>
      </c>
      <c r="Y25" s="109">
        <f>'matrice US_2021_CQEP'!Y25+'matrice US_201015_CQEP'!Y25</f>
        <v>0</v>
      </c>
      <c r="Z25" s="109"/>
      <c r="AA25" s="109">
        <f>'matrice US_2021_CQEP'!AA25+'matrice US_201015_CQEP'!AA25</f>
        <v>4</v>
      </c>
      <c r="AB25" s="109">
        <f>'matrice US_2021_CQEP'!AB25+'matrice US_201015_CQEP'!AB25</f>
        <v>0</v>
      </c>
      <c r="AC25" s="109">
        <f>'matrice US_2021_CQEP'!AC25+'matrice US_201015_CQEP'!AC25</f>
        <v>0</v>
      </c>
      <c r="AD25" s="109">
        <f>'matrice US_2021_CQEP'!AD25+'matrice US_201015_CQEP'!AD25</f>
        <v>1</v>
      </c>
      <c r="AE25" s="109">
        <f>'matrice US_2021_CQEP'!AE25+'matrice US_201015_CQEP'!AE25</f>
        <v>0</v>
      </c>
      <c r="AF25" s="109">
        <f>'matrice US_2021_CQEP'!AF25+'matrice US_201015_CQEP'!AF25</f>
        <v>0</v>
      </c>
      <c r="AG25" s="109">
        <f>'matrice US_2021_CQEP'!AG25+'matrice US_201015_CQEP'!AG25</f>
        <v>0</v>
      </c>
      <c r="AH25" s="109">
        <f>'matrice US_2021_CQEP'!AH25+'matrice US_201015_CQEP'!AH25</f>
        <v>0</v>
      </c>
      <c r="AI25" s="109">
        <f>'matrice US_2021_CQEP'!AI25+'matrice US_201015_CQEP'!AI25</f>
        <v>0</v>
      </c>
      <c r="AJ25" s="109">
        <f>'matrice US_2021_CQEP'!AJ25+'matrice US_201015_CQEP'!AJ25</f>
        <v>0</v>
      </c>
      <c r="AK25" s="109">
        <f>'matrice US_2021_CQEP'!AK25+'matrice US_201015_CQEP'!AK25</f>
        <v>0</v>
      </c>
      <c r="AL25" s="109">
        <f>'matrice US_2021_CQEP'!AL25+'matrice US_201015_CQEP'!AL25</f>
        <v>0</v>
      </c>
      <c r="AM25" s="109">
        <f>'matrice US_2021_CQEP'!AM25+'matrice US_201015_CQEP'!AM25</f>
        <v>0</v>
      </c>
      <c r="AN25" s="109">
        <f>'matrice US_2021_CQEP'!AN25+'matrice US_201015_CQEP'!AN25</f>
        <v>0</v>
      </c>
      <c r="AO25" s="109">
        <f>'matrice US_2021_CQEP'!AO25+'matrice US_201015_CQEP'!AO25</f>
        <v>1</v>
      </c>
      <c r="AP25" s="109">
        <f>'matrice US_2021_CQEP'!AP25+'matrice US_201015_CQEP'!AP25</f>
        <v>0</v>
      </c>
      <c r="AQ25" s="109">
        <f>'matrice US_2021_CQEP'!AQ25+'matrice US_201015_CQEP'!AQ25</f>
        <v>0</v>
      </c>
      <c r="AR25" s="109">
        <f>'matrice US_2021_CQEP'!AR25+'matrice US_201015_CQEP'!AR25</f>
        <v>0</v>
      </c>
      <c r="AS25" s="109">
        <f>'matrice US_2021_CQEP'!AS25+'matrice US_201015_CQEP'!AS25</f>
        <v>0</v>
      </c>
      <c r="AT25" s="109">
        <f>'matrice US_2021_CQEP'!AT25+'matrice US_201015_CQEP'!AT25</f>
        <v>2</v>
      </c>
      <c r="AU25" s="109">
        <f>'matrice US_2021_CQEP'!AU25+'matrice US_201015_CQEP'!AU25</f>
        <v>2</v>
      </c>
      <c r="AV25" s="109">
        <f>'matrice US_2021_CQEP'!AV25+'matrice US_201015_CQEP'!AV25</f>
        <v>0</v>
      </c>
      <c r="AW25" s="109">
        <f>'matrice US_2021_CQEP'!AW25+'matrice US_201015_CQEP'!AW25</f>
        <v>0</v>
      </c>
      <c r="AX25" s="109">
        <f>'matrice US_2021_CQEP'!AX25+'matrice US_201015_CQEP'!AX25</f>
        <v>0</v>
      </c>
      <c r="AY25" s="109">
        <f>'matrice US_2021_CQEP'!AY25+'matrice US_201015_CQEP'!AY25</f>
        <v>0</v>
      </c>
      <c r="AZ25" s="109">
        <f>'matrice US_2021_CQEP'!AZ25+'matrice US_201015_CQEP'!AZ25</f>
        <v>0</v>
      </c>
      <c r="BA25" s="109">
        <f>'matrice US_2021_CQEP'!BA25+'matrice US_201015_CQEP'!BA25</f>
        <v>0</v>
      </c>
      <c r="BB25" s="109">
        <f>'matrice US_2021_CQEP'!BB25+'matrice US_201015_CQEP'!BB25</f>
        <v>0</v>
      </c>
      <c r="BC25" s="109">
        <f>'matrice US_2021_CQEP'!BC25+'matrice US_201015_CQEP'!BC25</f>
        <v>0</v>
      </c>
      <c r="BD25" s="181">
        <f>'matrice US_2021_CQEP'!BD25+'matrice US_201015_CQEP'!BD25</f>
        <v>0</v>
      </c>
      <c r="BE25" s="18"/>
    </row>
    <row r="26" spans="1:57" x14ac:dyDescent="0.25">
      <c r="A26" s="101" t="s">
        <v>122</v>
      </c>
      <c r="B26" s="141" t="s">
        <v>26</v>
      </c>
      <c r="C26" s="162">
        <f t="shared" si="0"/>
        <v>14</v>
      </c>
      <c r="D26" s="180">
        <f>'matrice US_2021_CQEP'!D26+'matrice US_201015_CQEP'!D26</f>
        <v>0</v>
      </c>
      <c r="E26" s="109">
        <f>'matrice US_2021_CQEP'!E26+'matrice US_201015_CQEP'!E26</f>
        <v>0</v>
      </c>
      <c r="F26" s="109">
        <f>'matrice US_2021_CQEP'!F26+'matrice US_201015_CQEP'!F26</f>
        <v>0</v>
      </c>
      <c r="G26" s="109">
        <f>'matrice US_2021_CQEP'!G26+'matrice US_201015_CQEP'!G26</f>
        <v>0</v>
      </c>
      <c r="H26" s="109">
        <f>'matrice US_2021_CQEP'!H26+'matrice US_201015_CQEP'!H26</f>
        <v>0</v>
      </c>
      <c r="I26" s="109">
        <f>'matrice US_2021_CQEP'!I26+'matrice US_201015_CQEP'!I26</f>
        <v>0</v>
      </c>
      <c r="J26" s="109">
        <f>'matrice US_2021_CQEP'!J26+'matrice US_201015_CQEP'!J26</f>
        <v>0</v>
      </c>
      <c r="K26" s="109">
        <f>'matrice US_2021_CQEP'!K26+'matrice US_201015_CQEP'!K26</f>
        <v>0</v>
      </c>
      <c r="L26" s="109">
        <f>'matrice US_2021_CQEP'!L26+'matrice US_201015_CQEP'!L26</f>
        <v>0</v>
      </c>
      <c r="M26" s="109">
        <f>'matrice US_2021_CQEP'!M26+'matrice US_201015_CQEP'!M26</f>
        <v>0</v>
      </c>
      <c r="N26" s="109">
        <f>'matrice US_2021_CQEP'!N26+'matrice US_201015_CQEP'!N26</f>
        <v>2</v>
      </c>
      <c r="O26" s="109">
        <f>'matrice US_2021_CQEP'!O26+'matrice US_201015_CQEP'!O26</f>
        <v>0</v>
      </c>
      <c r="P26" s="109">
        <f>'matrice US_2021_CQEP'!P26+'matrice US_201015_CQEP'!P26</f>
        <v>0</v>
      </c>
      <c r="Q26" s="109">
        <f>'matrice US_2021_CQEP'!Q26+'matrice US_201015_CQEP'!Q26</f>
        <v>0</v>
      </c>
      <c r="R26" s="109">
        <f>'matrice US_2021_CQEP'!R26+'matrice US_201015_CQEP'!R26</f>
        <v>0</v>
      </c>
      <c r="S26" s="109">
        <f>'matrice US_2021_CQEP'!S26+'matrice US_201015_CQEP'!S26</f>
        <v>0</v>
      </c>
      <c r="T26" s="109">
        <f>'matrice US_2021_CQEP'!T26+'matrice US_201015_CQEP'!T26</f>
        <v>0</v>
      </c>
      <c r="U26" s="109">
        <f>'matrice US_2021_CQEP'!U26+'matrice US_201015_CQEP'!U26</f>
        <v>0</v>
      </c>
      <c r="V26" s="109">
        <f>'matrice US_2021_CQEP'!V26+'matrice US_201015_CQEP'!V26</f>
        <v>0</v>
      </c>
      <c r="W26" s="109">
        <f>'matrice US_2021_CQEP'!W26+'matrice US_201015_CQEP'!W26</f>
        <v>0</v>
      </c>
      <c r="X26" s="109">
        <f>'matrice US_2021_CQEP'!X26+'matrice US_201015_CQEP'!X26</f>
        <v>0</v>
      </c>
      <c r="Y26" s="109">
        <f>'matrice US_2021_CQEP'!Y26+'matrice US_201015_CQEP'!Y26</f>
        <v>0</v>
      </c>
      <c r="Z26" s="109">
        <f>'matrice US_2021_CQEP'!Z26+'matrice US_201015_CQEP'!Z26</f>
        <v>1</v>
      </c>
      <c r="AA26" s="109"/>
      <c r="AB26" s="109">
        <f>'matrice US_2021_CQEP'!AB26+'matrice US_201015_CQEP'!AB26</f>
        <v>0</v>
      </c>
      <c r="AC26" s="109">
        <f>'matrice US_2021_CQEP'!AC26+'matrice US_201015_CQEP'!AC26</f>
        <v>0</v>
      </c>
      <c r="AD26" s="109">
        <f>'matrice US_2021_CQEP'!AD26+'matrice US_201015_CQEP'!AD26</f>
        <v>2</v>
      </c>
      <c r="AE26" s="109">
        <f>'matrice US_2021_CQEP'!AE26+'matrice US_201015_CQEP'!AE26</f>
        <v>0</v>
      </c>
      <c r="AF26" s="109">
        <f>'matrice US_2021_CQEP'!AF26+'matrice US_201015_CQEP'!AF26</f>
        <v>0</v>
      </c>
      <c r="AG26" s="109">
        <f>'matrice US_2021_CQEP'!AG26+'matrice US_201015_CQEP'!AG26</f>
        <v>1</v>
      </c>
      <c r="AH26" s="109">
        <f>'matrice US_2021_CQEP'!AH26+'matrice US_201015_CQEP'!AH26</f>
        <v>0</v>
      </c>
      <c r="AI26" s="109">
        <f>'matrice US_2021_CQEP'!AI26+'matrice US_201015_CQEP'!AI26</f>
        <v>0</v>
      </c>
      <c r="AJ26" s="109">
        <f>'matrice US_2021_CQEP'!AJ26+'matrice US_201015_CQEP'!AJ26</f>
        <v>0</v>
      </c>
      <c r="AK26" s="109">
        <f>'matrice US_2021_CQEP'!AK26+'matrice US_201015_CQEP'!AK26</f>
        <v>0</v>
      </c>
      <c r="AL26" s="109">
        <f>'matrice US_2021_CQEP'!AL26+'matrice US_201015_CQEP'!AL26</f>
        <v>0</v>
      </c>
      <c r="AM26" s="109">
        <f>'matrice US_2021_CQEP'!AM26+'matrice US_201015_CQEP'!AM26</f>
        <v>0</v>
      </c>
      <c r="AN26" s="109">
        <f>'matrice US_2021_CQEP'!AN26+'matrice US_201015_CQEP'!AN26</f>
        <v>0</v>
      </c>
      <c r="AO26" s="109">
        <f>'matrice US_2021_CQEP'!AO26+'matrice US_201015_CQEP'!AO26</f>
        <v>2</v>
      </c>
      <c r="AP26" s="109">
        <f>'matrice US_2021_CQEP'!AP26+'matrice US_201015_CQEP'!AP26</f>
        <v>0</v>
      </c>
      <c r="AQ26" s="109">
        <f>'matrice US_2021_CQEP'!AQ26+'matrice US_201015_CQEP'!AQ26</f>
        <v>0</v>
      </c>
      <c r="AR26" s="109">
        <f>'matrice US_2021_CQEP'!AR26+'matrice US_201015_CQEP'!AR26</f>
        <v>1</v>
      </c>
      <c r="AS26" s="109">
        <f>'matrice US_2021_CQEP'!AS26+'matrice US_201015_CQEP'!AS26</f>
        <v>0</v>
      </c>
      <c r="AT26" s="109">
        <f>'matrice US_2021_CQEP'!AT26+'matrice US_201015_CQEP'!AT26</f>
        <v>0</v>
      </c>
      <c r="AU26" s="109">
        <f>'matrice US_2021_CQEP'!AU26+'matrice US_201015_CQEP'!AU26</f>
        <v>1</v>
      </c>
      <c r="AV26" s="109">
        <f>'matrice US_2021_CQEP'!AV26+'matrice US_201015_CQEP'!AV26</f>
        <v>0</v>
      </c>
      <c r="AW26" s="109">
        <f>'matrice US_2021_CQEP'!AW26+'matrice US_201015_CQEP'!AW26</f>
        <v>0</v>
      </c>
      <c r="AX26" s="109">
        <f>'matrice US_2021_CQEP'!AX26+'matrice US_201015_CQEP'!AX26</f>
        <v>0</v>
      </c>
      <c r="AY26" s="109">
        <f>'matrice US_2021_CQEP'!AY26+'matrice US_201015_CQEP'!AY26</f>
        <v>2</v>
      </c>
      <c r="AZ26" s="109">
        <f>'matrice US_2021_CQEP'!AZ26+'matrice US_201015_CQEP'!AZ26</f>
        <v>0</v>
      </c>
      <c r="BA26" s="109">
        <f>'matrice US_2021_CQEP'!BA26+'matrice US_201015_CQEP'!BA26</f>
        <v>0</v>
      </c>
      <c r="BB26" s="109">
        <f>'matrice US_2021_CQEP'!BB26+'matrice US_201015_CQEP'!BB26</f>
        <v>1</v>
      </c>
      <c r="BC26" s="109">
        <f>'matrice US_2021_CQEP'!BC26+'matrice US_201015_CQEP'!BC26</f>
        <v>0</v>
      </c>
      <c r="BD26" s="181">
        <f>'matrice US_2021_CQEP'!BD26+'matrice US_201015_CQEP'!BD26</f>
        <v>1</v>
      </c>
      <c r="BE26" s="18"/>
    </row>
    <row r="27" spans="1:57" x14ac:dyDescent="0.25">
      <c r="A27" s="101" t="s">
        <v>123</v>
      </c>
      <c r="B27" s="141" t="s">
        <v>27</v>
      </c>
      <c r="C27" s="162">
        <f t="shared" si="0"/>
        <v>7</v>
      </c>
      <c r="D27" s="180">
        <f>'matrice US_2021_CQEP'!D27+'matrice US_201015_CQEP'!D27</f>
        <v>0</v>
      </c>
      <c r="E27" s="109">
        <f>'matrice US_2021_CQEP'!E27+'matrice US_201015_CQEP'!E27</f>
        <v>0</v>
      </c>
      <c r="F27" s="109">
        <f>'matrice US_2021_CQEP'!F27+'matrice US_201015_CQEP'!F27</f>
        <v>0</v>
      </c>
      <c r="G27" s="109">
        <f>'matrice US_2021_CQEP'!G27+'matrice US_201015_CQEP'!G27</f>
        <v>0</v>
      </c>
      <c r="H27" s="109">
        <f>'matrice US_2021_CQEP'!H27+'matrice US_201015_CQEP'!H27</f>
        <v>0</v>
      </c>
      <c r="I27" s="109">
        <f>'matrice US_2021_CQEP'!I27+'matrice US_201015_CQEP'!I27</f>
        <v>0</v>
      </c>
      <c r="J27" s="109">
        <f>'matrice US_2021_CQEP'!J27+'matrice US_201015_CQEP'!J27</f>
        <v>0</v>
      </c>
      <c r="K27" s="109">
        <f>'matrice US_2021_CQEP'!K27+'matrice US_201015_CQEP'!K27</f>
        <v>0</v>
      </c>
      <c r="L27" s="109">
        <f>'matrice US_2021_CQEP'!L27+'matrice US_201015_CQEP'!L27</f>
        <v>0</v>
      </c>
      <c r="M27" s="109">
        <f>'matrice US_2021_CQEP'!M27+'matrice US_201015_CQEP'!M27</f>
        <v>0</v>
      </c>
      <c r="N27" s="109">
        <f>'matrice US_2021_CQEP'!N27+'matrice US_201015_CQEP'!N27</f>
        <v>0</v>
      </c>
      <c r="O27" s="109">
        <f>'matrice US_2021_CQEP'!O27+'matrice US_201015_CQEP'!O27</f>
        <v>0</v>
      </c>
      <c r="P27" s="109">
        <f>'matrice US_2021_CQEP'!P27+'matrice US_201015_CQEP'!P27</f>
        <v>0</v>
      </c>
      <c r="Q27" s="109">
        <f>'matrice US_2021_CQEP'!Q27+'matrice US_201015_CQEP'!Q27</f>
        <v>0</v>
      </c>
      <c r="R27" s="109">
        <f>'matrice US_2021_CQEP'!R27+'matrice US_201015_CQEP'!R27</f>
        <v>4</v>
      </c>
      <c r="S27" s="109">
        <f>'matrice US_2021_CQEP'!S27+'matrice US_201015_CQEP'!S27</f>
        <v>0</v>
      </c>
      <c r="T27" s="109">
        <f>'matrice US_2021_CQEP'!T27+'matrice US_201015_CQEP'!T27</f>
        <v>0</v>
      </c>
      <c r="U27" s="109">
        <f>'matrice US_2021_CQEP'!U27+'matrice US_201015_CQEP'!U27</f>
        <v>0</v>
      </c>
      <c r="V27" s="109">
        <f>'matrice US_2021_CQEP'!V27+'matrice US_201015_CQEP'!V27</f>
        <v>0</v>
      </c>
      <c r="W27" s="109">
        <f>'matrice US_2021_CQEP'!W27+'matrice US_201015_CQEP'!W27</f>
        <v>0</v>
      </c>
      <c r="X27" s="109">
        <f>'matrice US_2021_CQEP'!X27+'matrice US_201015_CQEP'!X27</f>
        <v>0</v>
      </c>
      <c r="Y27" s="109">
        <f>'matrice US_2021_CQEP'!Y27+'matrice US_201015_CQEP'!Y27</f>
        <v>0</v>
      </c>
      <c r="Z27" s="109">
        <f>'matrice US_2021_CQEP'!Z27+'matrice US_201015_CQEP'!Z27</f>
        <v>0</v>
      </c>
      <c r="AA27" s="109">
        <f>'matrice US_2021_CQEP'!AA27+'matrice US_201015_CQEP'!AA27</f>
        <v>0</v>
      </c>
      <c r="AB27" s="109"/>
      <c r="AC27" s="109">
        <f>'matrice US_2021_CQEP'!AC27+'matrice US_201015_CQEP'!AC27</f>
        <v>0</v>
      </c>
      <c r="AD27" s="109">
        <f>'matrice US_2021_CQEP'!AD27+'matrice US_201015_CQEP'!AD27</f>
        <v>0</v>
      </c>
      <c r="AE27" s="109">
        <f>'matrice US_2021_CQEP'!AE27+'matrice US_201015_CQEP'!AE27</f>
        <v>0</v>
      </c>
      <c r="AF27" s="109">
        <f>'matrice US_2021_CQEP'!AF27+'matrice US_201015_CQEP'!AF27</f>
        <v>0</v>
      </c>
      <c r="AG27" s="109">
        <f>'matrice US_2021_CQEP'!AG27+'matrice US_201015_CQEP'!AG27</f>
        <v>1</v>
      </c>
      <c r="AH27" s="109">
        <f>'matrice US_2021_CQEP'!AH27+'matrice US_201015_CQEP'!AH27</f>
        <v>0</v>
      </c>
      <c r="AI27" s="109">
        <f>'matrice US_2021_CQEP'!AI27+'matrice US_201015_CQEP'!AI27</f>
        <v>0</v>
      </c>
      <c r="AJ27" s="109">
        <f>'matrice US_2021_CQEP'!AJ27+'matrice US_201015_CQEP'!AJ27</f>
        <v>0</v>
      </c>
      <c r="AK27" s="109">
        <f>'matrice US_2021_CQEP'!AK27+'matrice US_201015_CQEP'!AK27</f>
        <v>0</v>
      </c>
      <c r="AL27" s="109">
        <f>'matrice US_2021_CQEP'!AL27+'matrice US_201015_CQEP'!AL27</f>
        <v>0</v>
      </c>
      <c r="AM27" s="109">
        <f>'matrice US_2021_CQEP'!AM27+'matrice US_201015_CQEP'!AM27</f>
        <v>0</v>
      </c>
      <c r="AN27" s="109">
        <f>'matrice US_2021_CQEP'!AN27+'matrice US_201015_CQEP'!AN27</f>
        <v>0</v>
      </c>
      <c r="AO27" s="109">
        <f>'matrice US_2021_CQEP'!AO27+'matrice US_201015_CQEP'!AO27</f>
        <v>0</v>
      </c>
      <c r="AP27" s="109">
        <f>'matrice US_2021_CQEP'!AP27+'matrice US_201015_CQEP'!AP27</f>
        <v>0</v>
      </c>
      <c r="AQ27" s="109">
        <f>'matrice US_2021_CQEP'!AQ27+'matrice US_201015_CQEP'!AQ27</f>
        <v>0</v>
      </c>
      <c r="AR27" s="109">
        <f>'matrice US_2021_CQEP'!AR27+'matrice US_201015_CQEP'!AR27</f>
        <v>0</v>
      </c>
      <c r="AS27" s="109">
        <f>'matrice US_2021_CQEP'!AS27+'matrice US_201015_CQEP'!AS27</f>
        <v>0</v>
      </c>
      <c r="AT27" s="109">
        <f>'matrice US_2021_CQEP'!AT27+'matrice US_201015_CQEP'!AT27</f>
        <v>0</v>
      </c>
      <c r="AU27" s="109">
        <f>'matrice US_2021_CQEP'!AU27+'matrice US_201015_CQEP'!AU27</f>
        <v>0</v>
      </c>
      <c r="AV27" s="109">
        <f>'matrice US_2021_CQEP'!AV27+'matrice US_201015_CQEP'!AV27</f>
        <v>0</v>
      </c>
      <c r="AW27" s="109">
        <f>'matrice US_2021_CQEP'!AW27+'matrice US_201015_CQEP'!AW27</f>
        <v>0</v>
      </c>
      <c r="AX27" s="109">
        <f>'matrice US_2021_CQEP'!AX27+'matrice US_201015_CQEP'!AX27</f>
        <v>0</v>
      </c>
      <c r="AY27" s="109">
        <f>'matrice US_2021_CQEP'!AY27+'matrice US_201015_CQEP'!AY27</f>
        <v>0</v>
      </c>
      <c r="AZ27" s="109">
        <f>'matrice US_2021_CQEP'!AZ27+'matrice US_201015_CQEP'!AZ27</f>
        <v>1</v>
      </c>
      <c r="BA27" s="109">
        <f>'matrice US_2021_CQEP'!BA27+'matrice US_201015_CQEP'!BA27</f>
        <v>0</v>
      </c>
      <c r="BB27" s="109">
        <f>'matrice US_2021_CQEP'!BB27+'matrice US_201015_CQEP'!BB27</f>
        <v>0</v>
      </c>
      <c r="BC27" s="109">
        <f>'matrice US_2021_CQEP'!BC27+'matrice US_201015_CQEP'!BC27</f>
        <v>0</v>
      </c>
      <c r="BD27" s="181">
        <f>'matrice US_2021_CQEP'!BD27+'matrice US_201015_CQEP'!BD27</f>
        <v>1</v>
      </c>
      <c r="BE27" s="18"/>
    </row>
    <row r="28" spans="1:57" x14ac:dyDescent="0.25">
      <c r="A28" s="101" t="s">
        <v>124</v>
      </c>
      <c r="B28" s="141" t="s">
        <v>28</v>
      </c>
      <c r="C28" s="162">
        <f t="shared" si="0"/>
        <v>36</v>
      </c>
      <c r="D28" s="180">
        <f>'matrice US_2021_CQEP'!D28+'matrice US_201015_CQEP'!D28</f>
        <v>0</v>
      </c>
      <c r="E28" s="109">
        <f>'matrice US_2021_CQEP'!E28+'matrice US_201015_CQEP'!E28</f>
        <v>0</v>
      </c>
      <c r="F28" s="109">
        <f>'matrice US_2021_CQEP'!F28+'matrice US_201015_CQEP'!F28</f>
        <v>0</v>
      </c>
      <c r="G28" s="109">
        <f>'matrice US_2021_CQEP'!G28+'matrice US_201015_CQEP'!G28</f>
        <v>0</v>
      </c>
      <c r="H28" s="109">
        <f>'matrice US_2021_CQEP'!H28+'matrice US_201015_CQEP'!H28</f>
        <v>0</v>
      </c>
      <c r="I28" s="109">
        <f>'matrice US_2021_CQEP'!I28+'matrice US_201015_CQEP'!I28</f>
        <v>0</v>
      </c>
      <c r="J28" s="109">
        <f>'matrice US_2021_CQEP'!J28+'matrice US_201015_CQEP'!J28</f>
        <v>1</v>
      </c>
      <c r="K28" s="109">
        <f>'matrice US_2021_CQEP'!K28+'matrice US_201015_CQEP'!K28</f>
        <v>1</v>
      </c>
      <c r="L28" s="109">
        <f>'matrice US_2021_CQEP'!L28+'matrice US_201015_CQEP'!L28</f>
        <v>0</v>
      </c>
      <c r="M28" s="109">
        <f>'matrice US_2021_CQEP'!M28+'matrice US_201015_CQEP'!M28</f>
        <v>0</v>
      </c>
      <c r="N28" s="109">
        <f>'matrice US_2021_CQEP'!N28+'matrice US_201015_CQEP'!N28</f>
        <v>2</v>
      </c>
      <c r="O28" s="109">
        <f>'matrice US_2021_CQEP'!O28+'matrice US_201015_CQEP'!O28</f>
        <v>0</v>
      </c>
      <c r="P28" s="109">
        <f>'matrice US_2021_CQEP'!P28+'matrice US_201015_CQEP'!P28</f>
        <v>0</v>
      </c>
      <c r="Q28" s="109">
        <f>'matrice US_2021_CQEP'!Q28+'matrice US_201015_CQEP'!Q28</f>
        <v>0</v>
      </c>
      <c r="R28" s="109">
        <f>'matrice US_2021_CQEP'!R28+'matrice US_201015_CQEP'!R28</f>
        <v>0</v>
      </c>
      <c r="S28" s="109">
        <f>'matrice US_2021_CQEP'!S28+'matrice US_201015_CQEP'!S28</f>
        <v>4</v>
      </c>
      <c r="T28" s="109">
        <f>'matrice US_2021_CQEP'!T28+'matrice US_201015_CQEP'!T28</f>
        <v>0</v>
      </c>
      <c r="U28" s="109">
        <f>'matrice US_2021_CQEP'!U28+'matrice US_201015_CQEP'!U28</f>
        <v>0</v>
      </c>
      <c r="V28" s="109">
        <f>'matrice US_2021_CQEP'!V28+'matrice US_201015_CQEP'!V28</f>
        <v>0</v>
      </c>
      <c r="W28" s="109">
        <f>'matrice US_2021_CQEP'!W28+'matrice US_201015_CQEP'!W28</f>
        <v>0</v>
      </c>
      <c r="X28" s="109">
        <f>'matrice US_2021_CQEP'!X28+'matrice US_201015_CQEP'!X28</f>
        <v>4</v>
      </c>
      <c r="Y28" s="109">
        <f>'matrice US_2021_CQEP'!Y28+'matrice US_201015_CQEP'!Y28</f>
        <v>1</v>
      </c>
      <c r="Z28" s="109">
        <f>'matrice US_2021_CQEP'!Z28+'matrice US_201015_CQEP'!Z28</f>
        <v>0</v>
      </c>
      <c r="AA28" s="109">
        <f>'matrice US_2021_CQEP'!AA28+'matrice US_201015_CQEP'!AA28</f>
        <v>4</v>
      </c>
      <c r="AB28" s="109">
        <f>'matrice US_2021_CQEP'!AB28+'matrice US_201015_CQEP'!AB28</f>
        <v>1</v>
      </c>
      <c r="AC28" s="109"/>
      <c r="AD28" s="109">
        <f>'matrice US_2021_CQEP'!AD28+'matrice US_201015_CQEP'!AD28</f>
        <v>1</v>
      </c>
      <c r="AE28" s="109">
        <f>'matrice US_2021_CQEP'!AE28+'matrice US_201015_CQEP'!AE28</f>
        <v>2</v>
      </c>
      <c r="AF28" s="109">
        <f>'matrice US_2021_CQEP'!AF28+'matrice US_201015_CQEP'!AF28</f>
        <v>0</v>
      </c>
      <c r="AG28" s="109">
        <f>'matrice US_2021_CQEP'!AG28+'matrice US_201015_CQEP'!AG28</f>
        <v>0</v>
      </c>
      <c r="AH28" s="109">
        <f>'matrice US_2021_CQEP'!AH28+'matrice US_201015_CQEP'!AH28</f>
        <v>2</v>
      </c>
      <c r="AI28" s="109">
        <f>'matrice US_2021_CQEP'!AI28+'matrice US_201015_CQEP'!AI28</f>
        <v>0</v>
      </c>
      <c r="AJ28" s="109">
        <f>'matrice US_2021_CQEP'!AJ28+'matrice US_201015_CQEP'!AJ28</f>
        <v>0</v>
      </c>
      <c r="AK28" s="109">
        <f>'matrice US_2021_CQEP'!AK28+'matrice US_201015_CQEP'!AK28</f>
        <v>0</v>
      </c>
      <c r="AL28" s="109">
        <f>'matrice US_2021_CQEP'!AL28+'matrice US_201015_CQEP'!AL28</f>
        <v>0</v>
      </c>
      <c r="AM28" s="109">
        <f>'matrice US_2021_CQEP'!AM28+'matrice US_201015_CQEP'!AM28</f>
        <v>0</v>
      </c>
      <c r="AN28" s="109">
        <f>'matrice US_2021_CQEP'!AN28+'matrice US_201015_CQEP'!AN28</f>
        <v>0</v>
      </c>
      <c r="AO28" s="109">
        <f>'matrice US_2021_CQEP'!AO28+'matrice US_201015_CQEP'!AO28</f>
        <v>3</v>
      </c>
      <c r="AP28" s="109">
        <f>'matrice US_2021_CQEP'!AP28+'matrice US_201015_CQEP'!AP28</f>
        <v>0</v>
      </c>
      <c r="AQ28" s="109">
        <f>'matrice US_2021_CQEP'!AQ28+'matrice US_201015_CQEP'!AQ28</f>
        <v>0</v>
      </c>
      <c r="AR28" s="109">
        <f>'matrice US_2021_CQEP'!AR28+'matrice US_201015_CQEP'!AR28</f>
        <v>0</v>
      </c>
      <c r="AS28" s="109">
        <f>'matrice US_2021_CQEP'!AS28+'matrice US_201015_CQEP'!AS28</f>
        <v>0</v>
      </c>
      <c r="AT28" s="109">
        <f>'matrice US_2021_CQEP'!AT28+'matrice US_201015_CQEP'!AT28</f>
        <v>2</v>
      </c>
      <c r="AU28" s="109">
        <f>'matrice US_2021_CQEP'!AU28+'matrice US_201015_CQEP'!AU28</f>
        <v>2</v>
      </c>
      <c r="AV28" s="109">
        <f>'matrice US_2021_CQEP'!AV28+'matrice US_201015_CQEP'!AV28</f>
        <v>0</v>
      </c>
      <c r="AW28" s="109">
        <f>'matrice US_2021_CQEP'!AW28+'matrice US_201015_CQEP'!AW28</f>
        <v>0</v>
      </c>
      <c r="AX28" s="109">
        <f>'matrice US_2021_CQEP'!AX28+'matrice US_201015_CQEP'!AX28</f>
        <v>0</v>
      </c>
      <c r="AY28" s="109">
        <f>'matrice US_2021_CQEP'!AY28+'matrice US_201015_CQEP'!AY28</f>
        <v>0</v>
      </c>
      <c r="AZ28" s="109">
        <f>'matrice US_2021_CQEP'!AZ28+'matrice US_201015_CQEP'!AZ28</f>
        <v>0</v>
      </c>
      <c r="BA28" s="109">
        <f>'matrice US_2021_CQEP'!BA28+'matrice US_201015_CQEP'!BA28</f>
        <v>1</v>
      </c>
      <c r="BB28" s="109">
        <f>'matrice US_2021_CQEP'!BB28+'matrice US_201015_CQEP'!BB28</f>
        <v>1</v>
      </c>
      <c r="BC28" s="109">
        <f>'matrice US_2021_CQEP'!BC28+'matrice US_201015_CQEP'!BC28</f>
        <v>0</v>
      </c>
      <c r="BD28" s="181">
        <f>'matrice US_2021_CQEP'!BD28+'matrice US_201015_CQEP'!BD28</f>
        <v>4</v>
      </c>
      <c r="BE28" s="18"/>
    </row>
    <row r="29" spans="1:57" x14ac:dyDescent="0.25">
      <c r="A29" s="73" t="s">
        <v>125</v>
      </c>
      <c r="B29" s="142" t="s">
        <v>29</v>
      </c>
      <c r="C29" s="162">
        <f t="shared" si="0"/>
        <v>27</v>
      </c>
      <c r="D29" s="180">
        <f>'matrice US_2021_CQEP'!D29+'matrice US_201015_CQEP'!D29</f>
        <v>2</v>
      </c>
      <c r="E29" s="109">
        <f>'matrice US_2021_CQEP'!E29+'matrice US_201015_CQEP'!E29</f>
        <v>0</v>
      </c>
      <c r="F29" s="109">
        <f>'matrice US_2021_CQEP'!F29+'matrice US_201015_CQEP'!F29</f>
        <v>0</v>
      </c>
      <c r="G29" s="109">
        <f>'matrice US_2021_CQEP'!G29+'matrice US_201015_CQEP'!G29</f>
        <v>0</v>
      </c>
      <c r="H29" s="109">
        <f>'matrice US_2021_CQEP'!H29+'matrice US_201015_CQEP'!H29</f>
        <v>0</v>
      </c>
      <c r="I29" s="109">
        <f>'matrice US_2021_CQEP'!I29+'matrice US_201015_CQEP'!I29</f>
        <v>0</v>
      </c>
      <c r="J29" s="109">
        <f>'matrice US_2021_CQEP'!J29+'matrice US_201015_CQEP'!J29</f>
        <v>0</v>
      </c>
      <c r="K29" s="109">
        <f>'matrice US_2021_CQEP'!K29+'matrice US_201015_CQEP'!K29</f>
        <v>0</v>
      </c>
      <c r="L29" s="109">
        <f>'matrice US_2021_CQEP'!L29+'matrice US_201015_CQEP'!L29</f>
        <v>0</v>
      </c>
      <c r="M29" s="109">
        <f>'matrice US_2021_CQEP'!M29+'matrice US_201015_CQEP'!M29</f>
        <v>0</v>
      </c>
      <c r="N29" s="109">
        <f>'matrice US_2021_CQEP'!N29+'matrice US_201015_CQEP'!N29</f>
        <v>1</v>
      </c>
      <c r="O29" s="109">
        <f>'matrice US_2021_CQEP'!O29+'matrice US_201015_CQEP'!O29</f>
        <v>0</v>
      </c>
      <c r="P29" s="109">
        <f>'matrice US_2021_CQEP'!P29+'matrice US_201015_CQEP'!P29</f>
        <v>0</v>
      </c>
      <c r="Q29" s="109">
        <f>'matrice US_2021_CQEP'!Q29+'matrice US_201015_CQEP'!Q29</f>
        <v>0</v>
      </c>
      <c r="R29" s="109">
        <f>'matrice US_2021_CQEP'!R29+'matrice US_201015_CQEP'!R29</f>
        <v>0</v>
      </c>
      <c r="S29" s="109">
        <f>'matrice US_2021_CQEP'!S29+'matrice US_201015_CQEP'!S29</f>
        <v>0</v>
      </c>
      <c r="T29" s="109">
        <f>'matrice US_2021_CQEP'!T29+'matrice US_201015_CQEP'!T29</f>
        <v>0</v>
      </c>
      <c r="U29" s="109">
        <f>'matrice US_2021_CQEP'!U29+'matrice US_201015_CQEP'!U29</f>
        <v>0</v>
      </c>
      <c r="V29" s="109">
        <f>'matrice US_2021_CQEP'!V29+'matrice US_201015_CQEP'!V29</f>
        <v>0</v>
      </c>
      <c r="W29" s="109">
        <f>'matrice US_2021_CQEP'!W29+'matrice US_201015_CQEP'!W29</f>
        <v>0</v>
      </c>
      <c r="X29" s="109">
        <f>'matrice US_2021_CQEP'!X29+'matrice US_201015_CQEP'!X29</f>
        <v>0</v>
      </c>
      <c r="Y29" s="109">
        <f>'matrice US_2021_CQEP'!Y29+'matrice US_201015_CQEP'!Y29</f>
        <v>0</v>
      </c>
      <c r="Z29" s="109">
        <f>'matrice US_2021_CQEP'!Z29+'matrice US_201015_CQEP'!Z29</f>
        <v>1</v>
      </c>
      <c r="AA29" s="109">
        <f>'matrice US_2021_CQEP'!AA29+'matrice US_201015_CQEP'!AA29</f>
        <v>2</v>
      </c>
      <c r="AB29" s="109">
        <f>'matrice US_2021_CQEP'!AB29+'matrice US_201015_CQEP'!AB29</f>
        <v>0</v>
      </c>
      <c r="AC29" s="109">
        <f>'matrice US_2021_CQEP'!AC29+'matrice US_201015_CQEP'!AC29</f>
        <v>2</v>
      </c>
      <c r="AD29" s="109"/>
      <c r="AE29" s="109">
        <f>'matrice US_2021_CQEP'!AE29+'matrice US_201015_CQEP'!AE29</f>
        <v>4</v>
      </c>
      <c r="AF29" s="109">
        <f>'matrice US_2021_CQEP'!AF29+'matrice US_201015_CQEP'!AF29</f>
        <v>0</v>
      </c>
      <c r="AG29" s="109">
        <f>'matrice US_2021_CQEP'!AG29+'matrice US_201015_CQEP'!AG29</f>
        <v>0</v>
      </c>
      <c r="AH29" s="109">
        <f>'matrice US_2021_CQEP'!AH29+'matrice US_201015_CQEP'!AH29</f>
        <v>3</v>
      </c>
      <c r="AI29" s="109">
        <f>'matrice US_2021_CQEP'!AI29+'matrice US_201015_CQEP'!AI29</f>
        <v>0</v>
      </c>
      <c r="AJ29" s="109">
        <f>'matrice US_2021_CQEP'!AJ29+'matrice US_201015_CQEP'!AJ29</f>
        <v>0</v>
      </c>
      <c r="AK29" s="109">
        <f>'matrice US_2021_CQEP'!AK29+'matrice US_201015_CQEP'!AK29</f>
        <v>0</v>
      </c>
      <c r="AL29" s="109">
        <f>'matrice US_2021_CQEP'!AL29+'matrice US_201015_CQEP'!AL29</f>
        <v>0</v>
      </c>
      <c r="AM29" s="109">
        <f>'matrice US_2021_CQEP'!AM29+'matrice US_201015_CQEP'!AM29</f>
        <v>0</v>
      </c>
      <c r="AN29" s="109">
        <f>'matrice US_2021_CQEP'!AN29+'matrice US_201015_CQEP'!AN29</f>
        <v>0</v>
      </c>
      <c r="AO29" s="109">
        <f>'matrice US_2021_CQEP'!AO29+'matrice US_201015_CQEP'!AO29</f>
        <v>6</v>
      </c>
      <c r="AP29" s="109">
        <f>'matrice US_2021_CQEP'!AP29+'matrice US_201015_CQEP'!AP29</f>
        <v>0</v>
      </c>
      <c r="AQ29" s="109">
        <f>'matrice US_2021_CQEP'!AQ29+'matrice US_201015_CQEP'!AQ29</f>
        <v>0</v>
      </c>
      <c r="AR29" s="109">
        <f>'matrice US_2021_CQEP'!AR29+'matrice US_201015_CQEP'!AR29</f>
        <v>0</v>
      </c>
      <c r="AS29" s="109">
        <f>'matrice US_2021_CQEP'!AS29+'matrice US_201015_CQEP'!AS29</f>
        <v>0</v>
      </c>
      <c r="AT29" s="109">
        <f>'matrice US_2021_CQEP'!AT29+'matrice US_201015_CQEP'!AT29</f>
        <v>0</v>
      </c>
      <c r="AU29" s="109">
        <f>'matrice US_2021_CQEP'!AU29+'matrice US_201015_CQEP'!AU29</f>
        <v>1</v>
      </c>
      <c r="AV29" s="109">
        <f>'matrice US_2021_CQEP'!AV29+'matrice US_201015_CQEP'!AV29</f>
        <v>0</v>
      </c>
      <c r="AW29" s="109">
        <f>'matrice US_2021_CQEP'!AW29+'matrice US_201015_CQEP'!AW29</f>
        <v>0</v>
      </c>
      <c r="AX29" s="109">
        <f>'matrice US_2021_CQEP'!AX29+'matrice US_201015_CQEP'!AX29</f>
        <v>1</v>
      </c>
      <c r="AY29" s="109">
        <f>'matrice US_2021_CQEP'!AY29+'matrice US_201015_CQEP'!AY29</f>
        <v>0</v>
      </c>
      <c r="AZ29" s="109">
        <f>'matrice US_2021_CQEP'!AZ29+'matrice US_201015_CQEP'!AZ29</f>
        <v>0</v>
      </c>
      <c r="BA29" s="109">
        <f>'matrice US_2021_CQEP'!BA29+'matrice US_201015_CQEP'!BA29</f>
        <v>0</v>
      </c>
      <c r="BB29" s="109">
        <f>'matrice US_2021_CQEP'!BB29+'matrice US_201015_CQEP'!BB29</f>
        <v>4</v>
      </c>
      <c r="BC29" s="109">
        <f>'matrice US_2021_CQEP'!BC29+'matrice US_201015_CQEP'!BC29</f>
        <v>0</v>
      </c>
      <c r="BD29" s="181">
        <f>'matrice US_2021_CQEP'!BD29+'matrice US_201015_CQEP'!BD29</f>
        <v>0</v>
      </c>
      <c r="BE29" s="18"/>
    </row>
    <row r="30" spans="1:57" x14ac:dyDescent="0.25">
      <c r="A30" s="73" t="s">
        <v>126</v>
      </c>
      <c r="B30" s="142" t="s">
        <v>30</v>
      </c>
      <c r="C30" s="162">
        <f t="shared" si="0"/>
        <v>16</v>
      </c>
      <c r="D30" s="180">
        <f>'matrice US_2021_CQEP'!D30+'matrice US_201015_CQEP'!D30</f>
        <v>6</v>
      </c>
      <c r="E30" s="109">
        <f>'matrice US_2021_CQEP'!E30+'matrice US_201015_CQEP'!E30</f>
        <v>0</v>
      </c>
      <c r="F30" s="109">
        <f>'matrice US_2021_CQEP'!F30+'matrice US_201015_CQEP'!F30</f>
        <v>0</v>
      </c>
      <c r="G30" s="109">
        <f>'matrice US_2021_CQEP'!G30+'matrice US_201015_CQEP'!G30</f>
        <v>0</v>
      </c>
      <c r="H30" s="109">
        <f>'matrice US_2021_CQEP'!H30+'matrice US_201015_CQEP'!H30</f>
        <v>0</v>
      </c>
      <c r="I30" s="109">
        <f>'matrice US_2021_CQEP'!I30+'matrice US_201015_CQEP'!I30</f>
        <v>0</v>
      </c>
      <c r="J30" s="109">
        <f>'matrice US_2021_CQEP'!J30+'matrice US_201015_CQEP'!J30</f>
        <v>0</v>
      </c>
      <c r="K30" s="109">
        <f>'matrice US_2021_CQEP'!K30+'matrice US_201015_CQEP'!K30</f>
        <v>0</v>
      </c>
      <c r="L30" s="109">
        <f>'matrice US_2021_CQEP'!L30+'matrice US_201015_CQEP'!L30</f>
        <v>0</v>
      </c>
      <c r="M30" s="109">
        <f>'matrice US_2021_CQEP'!M30+'matrice US_201015_CQEP'!M30</f>
        <v>0</v>
      </c>
      <c r="N30" s="109">
        <f>'matrice US_2021_CQEP'!N30+'matrice US_201015_CQEP'!N30</f>
        <v>2</v>
      </c>
      <c r="O30" s="109">
        <f>'matrice US_2021_CQEP'!O30+'matrice US_201015_CQEP'!O30</f>
        <v>0</v>
      </c>
      <c r="P30" s="109">
        <f>'matrice US_2021_CQEP'!P30+'matrice US_201015_CQEP'!P30</f>
        <v>0</v>
      </c>
      <c r="Q30" s="109">
        <f>'matrice US_2021_CQEP'!Q30+'matrice US_201015_CQEP'!Q30</f>
        <v>0</v>
      </c>
      <c r="R30" s="109">
        <f>'matrice US_2021_CQEP'!R30+'matrice US_201015_CQEP'!R30</f>
        <v>0</v>
      </c>
      <c r="S30" s="109">
        <f>'matrice US_2021_CQEP'!S30+'matrice US_201015_CQEP'!S30</f>
        <v>0</v>
      </c>
      <c r="T30" s="109">
        <f>'matrice US_2021_CQEP'!T30+'matrice US_201015_CQEP'!T30</f>
        <v>0</v>
      </c>
      <c r="U30" s="109">
        <f>'matrice US_2021_CQEP'!U30+'matrice US_201015_CQEP'!U30</f>
        <v>0</v>
      </c>
      <c r="V30" s="109">
        <f>'matrice US_2021_CQEP'!V30+'matrice US_201015_CQEP'!V30</f>
        <v>0</v>
      </c>
      <c r="W30" s="109">
        <f>'matrice US_2021_CQEP'!W30+'matrice US_201015_CQEP'!W30</f>
        <v>0</v>
      </c>
      <c r="X30" s="109">
        <f>'matrice US_2021_CQEP'!X30+'matrice US_201015_CQEP'!X30</f>
        <v>0</v>
      </c>
      <c r="Y30" s="109">
        <f>'matrice US_2021_CQEP'!Y30+'matrice US_201015_CQEP'!Y30</f>
        <v>0</v>
      </c>
      <c r="Z30" s="109">
        <f>'matrice US_2021_CQEP'!Z30+'matrice US_201015_CQEP'!Z30</f>
        <v>1</v>
      </c>
      <c r="AA30" s="109">
        <f>'matrice US_2021_CQEP'!AA30+'matrice US_201015_CQEP'!AA30</f>
        <v>0</v>
      </c>
      <c r="AB30" s="109">
        <f>'matrice US_2021_CQEP'!AB30+'matrice US_201015_CQEP'!AB30</f>
        <v>0</v>
      </c>
      <c r="AC30" s="109">
        <f>'matrice US_2021_CQEP'!AC30+'matrice US_201015_CQEP'!AC30</f>
        <v>0</v>
      </c>
      <c r="AD30" s="109">
        <f>'matrice US_2021_CQEP'!AD30+'matrice US_201015_CQEP'!AD30</f>
        <v>0</v>
      </c>
      <c r="AE30" s="109"/>
      <c r="AF30" s="109">
        <f>'matrice US_2021_CQEP'!AF30+'matrice US_201015_CQEP'!AF30</f>
        <v>0</v>
      </c>
      <c r="AG30" s="109">
        <f>'matrice US_2021_CQEP'!AG30+'matrice US_201015_CQEP'!AG30</f>
        <v>0</v>
      </c>
      <c r="AH30" s="109">
        <f>'matrice US_2021_CQEP'!AH30+'matrice US_201015_CQEP'!AH30</f>
        <v>0</v>
      </c>
      <c r="AI30" s="109">
        <f>'matrice US_2021_CQEP'!AI30+'matrice US_201015_CQEP'!AI30</f>
        <v>0</v>
      </c>
      <c r="AJ30" s="109">
        <f>'matrice US_2021_CQEP'!AJ30+'matrice US_201015_CQEP'!AJ30</f>
        <v>0</v>
      </c>
      <c r="AK30" s="109">
        <f>'matrice US_2021_CQEP'!AK30+'matrice US_201015_CQEP'!AK30</f>
        <v>0</v>
      </c>
      <c r="AL30" s="109">
        <f>'matrice US_2021_CQEP'!AL30+'matrice US_201015_CQEP'!AL30</f>
        <v>0</v>
      </c>
      <c r="AM30" s="109">
        <f>'matrice US_2021_CQEP'!AM30+'matrice US_201015_CQEP'!AM30</f>
        <v>0</v>
      </c>
      <c r="AN30" s="109">
        <f>'matrice US_2021_CQEP'!AN30+'matrice US_201015_CQEP'!AN30</f>
        <v>0</v>
      </c>
      <c r="AO30" s="109">
        <f>'matrice US_2021_CQEP'!AO30+'matrice US_201015_CQEP'!AO30</f>
        <v>0</v>
      </c>
      <c r="AP30" s="109">
        <f>'matrice US_2021_CQEP'!AP30+'matrice US_201015_CQEP'!AP30</f>
        <v>0</v>
      </c>
      <c r="AQ30" s="109">
        <f>'matrice US_2021_CQEP'!AQ30+'matrice US_201015_CQEP'!AQ30</f>
        <v>0</v>
      </c>
      <c r="AR30" s="109">
        <f>'matrice US_2021_CQEP'!AR30+'matrice US_201015_CQEP'!AR30</f>
        <v>0</v>
      </c>
      <c r="AS30" s="109">
        <f>'matrice US_2021_CQEP'!AS30+'matrice US_201015_CQEP'!AS30</f>
        <v>0</v>
      </c>
      <c r="AT30" s="109">
        <f>'matrice US_2021_CQEP'!AT30+'matrice US_201015_CQEP'!AT30</f>
        <v>0</v>
      </c>
      <c r="AU30" s="109">
        <f>'matrice US_2021_CQEP'!AU30+'matrice US_201015_CQEP'!AU30</f>
        <v>1</v>
      </c>
      <c r="AV30" s="109">
        <f>'matrice US_2021_CQEP'!AV30+'matrice US_201015_CQEP'!AV30</f>
        <v>0</v>
      </c>
      <c r="AW30" s="109">
        <f>'matrice US_2021_CQEP'!AW30+'matrice US_201015_CQEP'!AW30</f>
        <v>0</v>
      </c>
      <c r="AX30" s="109">
        <f>'matrice US_2021_CQEP'!AX30+'matrice US_201015_CQEP'!AX30</f>
        <v>0</v>
      </c>
      <c r="AY30" s="109">
        <f>'matrice US_2021_CQEP'!AY30+'matrice US_201015_CQEP'!AY30</f>
        <v>1</v>
      </c>
      <c r="AZ30" s="109">
        <f>'matrice US_2021_CQEP'!AZ30+'matrice US_201015_CQEP'!AZ30</f>
        <v>0</v>
      </c>
      <c r="BA30" s="109">
        <f>'matrice US_2021_CQEP'!BA30+'matrice US_201015_CQEP'!BA30</f>
        <v>0</v>
      </c>
      <c r="BB30" s="109">
        <f>'matrice US_2021_CQEP'!BB30+'matrice US_201015_CQEP'!BB30</f>
        <v>1</v>
      </c>
      <c r="BC30" s="109">
        <f>'matrice US_2021_CQEP'!BC30+'matrice US_201015_CQEP'!BC30</f>
        <v>0</v>
      </c>
      <c r="BD30" s="181">
        <f>'matrice US_2021_CQEP'!BD30+'matrice US_201015_CQEP'!BD30</f>
        <v>4</v>
      </c>
      <c r="BE30" s="18"/>
    </row>
    <row r="31" spans="1:57" x14ac:dyDescent="0.25">
      <c r="A31" s="73" t="s">
        <v>127</v>
      </c>
      <c r="B31" s="142" t="s">
        <v>31</v>
      </c>
      <c r="C31" s="162">
        <f t="shared" si="0"/>
        <v>3</v>
      </c>
      <c r="D31" s="180">
        <f>'matrice US_2021_CQEP'!D31+'matrice US_201015_CQEP'!D31</f>
        <v>0</v>
      </c>
      <c r="E31" s="109">
        <f>'matrice US_2021_CQEP'!E31+'matrice US_201015_CQEP'!E31</f>
        <v>0</v>
      </c>
      <c r="F31" s="109">
        <f>'matrice US_2021_CQEP'!F31+'matrice US_201015_CQEP'!F31</f>
        <v>0</v>
      </c>
      <c r="G31" s="109">
        <f>'matrice US_2021_CQEP'!G31+'matrice US_201015_CQEP'!G31</f>
        <v>0</v>
      </c>
      <c r="H31" s="109">
        <f>'matrice US_2021_CQEP'!H31+'matrice US_201015_CQEP'!H31</f>
        <v>0</v>
      </c>
      <c r="I31" s="109">
        <f>'matrice US_2021_CQEP'!I31+'matrice US_201015_CQEP'!I31</f>
        <v>0</v>
      </c>
      <c r="J31" s="109">
        <f>'matrice US_2021_CQEP'!J31+'matrice US_201015_CQEP'!J31</f>
        <v>0</v>
      </c>
      <c r="K31" s="109">
        <f>'matrice US_2021_CQEP'!K31+'matrice US_201015_CQEP'!K31</f>
        <v>0</v>
      </c>
      <c r="L31" s="109">
        <f>'matrice US_2021_CQEP'!L31+'matrice US_201015_CQEP'!L31</f>
        <v>0</v>
      </c>
      <c r="M31" s="109">
        <f>'matrice US_2021_CQEP'!M31+'matrice US_201015_CQEP'!M31</f>
        <v>1</v>
      </c>
      <c r="N31" s="109">
        <f>'matrice US_2021_CQEP'!N31+'matrice US_201015_CQEP'!N31</f>
        <v>2</v>
      </c>
      <c r="O31" s="109">
        <f>'matrice US_2021_CQEP'!O31+'matrice US_201015_CQEP'!O31</f>
        <v>0</v>
      </c>
      <c r="P31" s="109">
        <f>'matrice US_2021_CQEP'!P31+'matrice US_201015_CQEP'!P31</f>
        <v>0</v>
      </c>
      <c r="Q31" s="109">
        <f>'matrice US_2021_CQEP'!Q31+'matrice US_201015_CQEP'!Q31</f>
        <v>0</v>
      </c>
      <c r="R31" s="109">
        <f>'matrice US_2021_CQEP'!R31+'matrice US_201015_CQEP'!R31</f>
        <v>0</v>
      </c>
      <c r="S31" s="109">
        <f>'matrice US_2021_CQEP'!S31+'matrice US_201015_CQEP'!S31</f>
        <v>0</v>
      </c>
      <c r="T31" s="109">
        <f>'matrice US_2021_CQEP'!T31+'matrice US_201015_CQEP'!T31</f>
        <v>0</v>
      </c>
      <c r="U31" s="109">
        <f>'matrice US_2021_CQEP'!U31+'matrice US_201015_CQEP'!U31</f>
        <v>0</v>
      </c>
      <c r="V31" s="109">
        <f>'matrice US_2021_CQEP'!V31+'matrice US_201015_CQEP'!V31</f>
        <v>0</v>
      </c>
      <c r="W31" s="109">
        <f>'matrice US_2021_CQEP'!W31+'matrice US_201015_CQEP'!W31</f>
        <v>0</v>
      </c>
      <c r="X31" s="109">
        <f>'matrice US_2021_CQEP'!X31+'matrice US_201015_CQEP'!X31</f>
        <v>0</v>
      </c>
      <c r="Y31" s="109">
        <f>'matrice US_2021_CQEP'!Y31+'matrice US_201015_CQEP'!Y31</f>
        <v>0</v>
      </c>
      <c r="Z31" s="109">
        <f>'matrice US_2021_CQEP'!Z31+'matrice US_201015_CQEP'!Z31</f>
        <v>0</v>
      </c>
      <c r="AA31" s="109">
        <f>'matrice US_2021_CQEP'!AA31+'matrice US_201015_CQEP'!AA31</f>
        <v>0</v>
      </c>
      <c r="AB31" s="109">
        <f>'matrice US_2021_CQEP'!AB31+'matrice US_201015_CQEP'!AB31</f>
        <v>0</v>
      </c>
      <c r="AC31" s="109">
        <f>'matrice US_2021_CQEP'!AC31+'matrice US_201015_CQEP'!AC31</f>
        <v>0</v>
      </c>
      <c r="AD31" s="109">
        <f>'matrice US_2021_CQEP'!AD31+'matrice US_201015_CQEP'!AD31</f>
        <v>0</v>
      </c>
      <c r="AE31" s="109">
        <f>'matrice US_2021_CQEP'!AE31+'matrice US_201015_CQEP'!AE31</f>
        <v>0</v>
      </c>
      <c r="AF31" s="109"/>
      <c r="AG31" s="109">
        <f>'matrice US_2021_CQEP'!AG31+'matrice US_201015_CQEP'!AG31</f>
        <v>0</v>
      </c>
      <c r="AH31" s="109">
        <f>'matrice US_2021_CQEP'!AH31+'matrice US_201015_CQEP'!AH31</f>
        <v>0</v>
      </c>
      <c r="AI31" s="109">
        <f>'matrice US_2021_CQEP'!AI31+'matrice US_201015_CQEP'!AI31</f>
        <v>0</v>
      </c>
      <c r="AJ31" s="109">
        <f>'matrice US_2021_CQEP'!AJ31+'matrice US_201015_CQEP'!AJ31</f>
        <v>0</v>
      </c>
      <c r="AK31" s="109">
        <f>'matrice US_2021_CQEP'!AK31+'matrice US_201015_CQEP'!AK31</f>
        <v>0</v>
      </c>
      <c r="AL31" s="109">
        <f>'matrice US_2021_CQEP'!AL31+'matrice US_201015_CQEP'!AL31</f>
        <v>0</v>
      </c>
      <c r="AM31" s="109">
        <f>'matrice US_2021_CQEP'!AM31+'matrice US_201015_CQEP'!AM31</f>
        <v>0</v>
      </c>
      <c r="AN31" s="109">
        <f>'matrice US_2021_CQEP'!AN31+'matrice US_201015_CQEP'!AN31</f>
        <v>0</v>
      </c>
      <c r="AO31" s="109">
        <f>'matrice US_2021_CQEP'!AO31+'matrice US_201015_CQEP'!AO31</f>
        <v>0</v>
      </c>
      <c r="AP31" s="109">
        <f>'matrice US_2021_CQEP'!AP31+'matrice US_201015_CQEP'!AP31</f>
        <v>0</v>
      </c>
      <c r="AQ31" s="109">
        <f>'matrice US_2021_CQEP'!AQ31+'matrice US_201015_CQEP'!AQ31</f>
        <v>0</v>
      </c>
      <c r="AR31" s="109">
        <f>'matrice US_2021_CQEP'!AR31+'matrice US_201015_CQEP'!AR31</f>
        <v>0</v>
      </c>
      <c r="AS31" s="109">
        <f>'matrice US_2021_CQEP'!AS31+'matrice US_201015_CQEP'!AS31</f>
        <v>0</v>
      </c>
      <c r="AT31" s="109">
        <f>'matrice US_2021_CQEP'!AT31+'matrice US_201015_CQEP'!AT31</f>
        <v>0</v>
      </c>
      <c r="AU31" s="109">
        <f>'matrice US_2021_CQEP'!AU31+'matrice US_201015_CQEP'!AU31</f>
        <v>0</v>
      </c>
      <c r="AV31" s="109">
        <f>'matrice US_2021_CQEP'!AV31+'matrice US_201015_CQEP'!AV31</f>
        <v>0</v>
      </c>
      <c r="AW31" s="109">
        <f>'matrice US_2021_CQEP'!AW31+'matrice US_201015_CQEP'!AW31</f>
        <v>0</v>
      </c>
      <c r="AX31" s="109">
        <f>'matrice US_2021_CQEP'!AX31+'matrice US_201015_CQEP'!AX31</f>
        <v>0</v>
      </c>
      <c r="AY31" s="109">
        <f>'matrice US_2021_CQEP'!AY31+'matrice US_201015_CQEP'!AY31</f>
        <v>0</v>
      </c>
      <c r="AZ31" s="109">
        <f>'matrice US_2021_CQEP'!AZ31+'matrice US_201015_CQEP'!AZ31</f>
        <v>0</v>
      </c>
      <c r="BA31" s="109">
        <f>'matrice US_2021_CQEP'!BA31+'matrice US_201015_CQEP'!BA31</f>
        <v>0</v>
      </c>
      <c r="BB31" s="109">
        <f>'matrice US_2021_CQEP'!BB31+'matrice US_201015_CQEP'!BB31</f>
        <v>0</v>
      </c>
      <c r="BC31" s="109">
        <f>'matrice US_2021_CQEP'!BC31+'matrice US_201015_CQEP'!BC31</f>
        <v>0</v>
      </c>
      <c r="BD31" s="181">
        <f>'matrice US_2021_CQEP'!BD31+'matrice US_201015_CQEP'!BD31</f>
        <v>0</v>
      </c>
      <c r="BE31" s="18"/>
    </row>
    <row r="32" spans="1:57" x14ac:dyDescent="0.25">
      <c r="A32" s="73" t="s">
        <v>128</v>
      </c>
      <c r="B32" s="142" t="s">
        <v>32</v>
      </c>
      <c r="C32" s="162">
        <f t="shared" si="0"/>
        <v>10</v>
      </c>
      <c r="D32" s="180">
        <f>'matrice US_2021_CQEP'!D32+'matrice US_201015_CQEP'!D32</f>
        <v>0</v>
      </c>
      <c r="E32" s="109">
        <f>'matrice US_2021_CQEP'!E32+'matrice US_201015_CQEP'!E32</f>
        <v>0</v>
      </c>
      <c r="F32" s="109">
        <f>'matrice US_2021_CQEP'!F32+'matrice US_201015_CQEP'!F32</f>
        <v>0</v>
      </c>
      <c r="G32" s="109">
        <f>'matrice US_2021_CQEP'!G32+'matrice US_201015_CQEP'!G32</f>
        <v>0</v>
      </c>
      <c r="H32" s="109">
        <f>'matrice US_2021_CQEP'!H32+'matrice US_201015_CQEP'!H32</f>
        <v>0</v>
      </c>
      <c r="I32" s="109">
        <f>'matrice US_2021_CQEP'!I32+'matrice US_201015_CQEP'!I32</f>
        <v>0</v>
      </c>
      <c r="J32" s="109">
        <f>'matrice US_2021_CQEP'!J32+'matrice US_201015_CQEP'!J32</f>
        <v>0</v>
      </c>
      <c r="K32" s="109">
        <f>'matrice US_2021_CQEP'!K32+'matrice US_201015_CQEP'!K32</f>
        <v>0</v>
      </c>
      <c r="L32" s="109">
        <f>'matrice US_2021_CQEP'!L32+'matrice US_201015_CQEP'!L32</f>
        <v>0</v>
      </c>
      <c r="M32" s="109">
        <f>'matrice US_2021_CQEP'!M32+'matrice US_201015_CQEP'!M32</f>
        <v>0</v>
      </c>
      <c r="N32" s="109">
        <f>'matrice US_2021_CQEP'!N32+'matrice US_201015_CQEP'!N32</f>
        <v>4</v>
      </c>
      <c r="O32" s="109">
        <f>'matrice US_2021_CQEP'!O32+'matrice US_201015_CQEP'!O32</f>
        <v>0</v>
      </c>
      <c r="P32" s="109">
        <f>'matrice US_2021_CQEP'!P32+'matrice US_201015_CQEP'!P32</f>
        <v>0</v>
      </c>
      <c r="Q32" s="109">
        <f>'matrice US_2021_CQEP'!Q32+'matrice US_201015_CQEP'!Q32</f>
        <v>0</v>
      </c>
      <c r="R32" s="109">
        <f>'matrice US_2021_CQEP'!R32+'matrice US_201015_CQEP'!R32</f>
        <v>0</v>
      </c>
      <c r="S32" s="109">
        <f>'matrice US_2021_CQEP'!S32+'matrice US_201015_CQEP'!S32</f>
        <v>0</v>
      </c>
      <c r="T32" s="109">
        <f>'matrice US_2021_CQEP'!T32+'matrice US_201015_CQEP'!T32</f>
        <v>0</v>
      </c>
      <c r="U32" s="109">
        <f>'matrice US_2021_CQEP'!U32+'matrice US_201015_CQEP'!U32</f>
        <v>0</v>
      </c>
      <c r="V32" s="109">
        <f>'matrice US_2021_CQEP'!V32+'matrice US_201015_CQEP'!V32</f>
        <v>0</v>
      </c>
      <c r="W32" s="109">
        <f>'matrice US_2021_CQEP'!W32+'matrice US_201015_CQEP'!W32</f>
        <v>0</v>
      </c>
      <c r="X32" s="109">
        <f>'matrice US_2021_CQEP'!X32+'matrice US_201015_CQEP'!X32</f>
        <v>0</v>
      </c>
      <c r="Y32" s="109">
        <f>'matrice US_2021_CQEP'!Y32+'matrice US_201015_CQEP'!Y32</f>
        <v>0</v>
      </c>
      <c r="Z32" s="109">
        <f>'matrice US_2021_CQEP'!Z32+'matrice US_201015_CQEP'!Z32</f>
        <v>0</v>
      </c>
      <c r="AA32" s="109">
        <f>'matrice US_2021_CQEP'!AA32+'matrice US_201015_CQEP'!AA32</f>
        <v>1</v>
      </c>
      <c r="AB32" s="109">
        <f>'matrice US_2021_CQEP'!AB32+'matrice US_201015_CQEP'!AB32</f>
        <v>0</v>
      </c>
      <c r="AC32" s="109">
        <f>'matrice US_2021_CQEP'!AC32+'matrice US_201015_CQEP'!AC32</f>
        <v>0</v>
      </c>
      <c r="AD32" s="109">
        <f>'matrice US_2021_CQEP'!AD32+'matrice US_201015_CQEP'!AD32</f>
        <v>0</v>
      </c>
      <c r="AE32" s="109">
        <f>'matrice US_2021_CQEP'!AE32+'matrice US_201015_CQEP'!AE32</f>
        <v>0</v>
      </c>
      <c r="AF32" s="109">
        <f>'matrice US_2021_CQEP'!AF32+'matrice US_201015_CQEP'!AF32</f>
        <v>0</v>
      </c>
      <c r="AG32" s="109"/>
      <c r="AH32" s="109">
        <f>'matrice US_2021_CQEP'!AH32+'matrice US_201015_CQEP'!AH32</f>
        <v>0</v>
      </c>
      <c r="AI32" s="109">
        <f>'matrice US_2021_CQEP'!AI32+'matrice US_201015_CQEP'!AI32</f>
        <v>0</v>
      </c>
      <c r="AJ32" s="109">
        <f>'matrice US_2021_CQEP'!AJ32+'matrice US_201015_CQEP'!AJ32</f>
        <v>0</v>
      </c>
      <c r="AK32" s="109">
        <f>'matrice US_2021_CQEP'!AK32+'matrice US_201015_CQEP'!AK32</f>
        <v>0</v>
      </c>
      <c r="AL32" s="109">
        <f>'matrice US_2021_CQEP'!AL32+'matrice US_201015_CQEP'!AL32</f>
        <v>0</v>
      </c>
      <c r="AM32" s="109">
        <f>'matrice US_2021_CQEP'!AM32+'matrice US_201015_CQEP'!AM32</f>
        <v>0</v>
      </c>
      <c r="AN32" s="109">
        <f>'matrice US_2021_CQEP'!AN32+'matrice US_201015_CQEP'!AN32</f>
        <v>0</v>
      </c>
      <c r="AO32" s="109">
        <f>'matrice US_2021_CQEP'!AO32+'matrice US_201015_CQEP'!AO32</f>
        <v>0</v>
      </c>
      <c r="AP32" s="109">
        <f>'matrice US_2021_CQEP'!AP32+'matrice US_201015_CQEP'!AP32</f>
        <v>0</v>
      </c>
      <c r="AQ32" s="109">
        <f>'matrice US_2021_CQEP'!AQ32+'matrice US_201015_CQEP'!AQ32</f>
        <v>0</v>
      </c>
      <c r="AR32" s="109">
        <f>'matrice US_2021_CQEP'!AR32+'matrice US_201015_CQEP'!AR32</f>
        <v>0</v>
      </c>
      <c r="AS32" s="109">
        <f>'matrice US_2021_CQEP'!AS32+'matrice US_201015_CQEP'!AS32</f>
        <v>0</v>
      </c>
      <c r="AT32" s="109">
        <f>'matrice US_2021_CQEP'!AT32+'matrice US_201015_CQEP'!AT32</f>
        <v>0</v>
      </c>
      <c r="AU32" s="109">
        <f>'matrice US_2021_CQEP'!AU32+'matrice US_201015_CQEP'!AU32</f>
        <v>0</v>
      </c>
      <c r="AV32" s="109">
        <f>'matrice US_2021_CQEP'!AV32+'matrice US_201015_CQEP'!AV32</f>
        <v>0</v>
      </c>
      <c r="AW32" s="109">
        <f>'matrice US_2021_CQEP'!AW32+'matrice US_201015_CQEP'!AW32</f>
        <v>0</v>
      </c>
      <c r="AX32" s="109">
        <f>'matrice US_2021_CQEP'!AX32+'matrice US_201015_CQEP'!AX32</f>
        <v>1</v>
      </c>
      <c r="AY32" s="109">
        <f>'matrice US_2021_CQEP'!AY32+'matrice US_201015_CQEP'!AY32</f>
        <v>0</v>
      </c>
      <c r="AZ32" s="109">
        <f>'matrice US_2021_CQEP'!AZ32+'matrice US_201015_CQEP'!AZ32</f>
        <v>0</v>
      </c>
      <c r="BA32" s="109">
        <f>'matrice US_2021_CQEP'!BA32+'matrice US_201015_CQEP'!BA32</f>
        <v>0</v>
      </c>
      <c r="BB32" s="109">
        <f>'matrice US_2021_CQEP'!BB32+'matrice US_201015_CQEP'!BB32</f>
        <v>0</v>
      </c>
      <c r="BC32" s="109">
        <f>'matrice US_2021_CQEP'!BC32+'matrice US_201015_CQEP'!BC32</f>
        <v>1</v>
      </c>
      <c r="BD32" s="181">
        <f>'matrice US_2021_CQEP'!BD32+'matrice US_201015_CQEP'!BD32</f>
        <v>3</v>
      </c>
      <c r="BE32" s="18"/>
    </row>
    <row r="33" spans="1:57" x14ac:dyDescent="0.25">
      <c r="A33" s="73" t="s">
        <v>129</v>
      </c>
      <c r="B33" s="142" t="s">
        <v>33</v>
      </c>
      <c r="C33" s="162">
        <f t="shared" si="0"/>
        <v>18</v>
      </c>
      <c r="D33" s="180">
        <f>'matrice US_2021_CQEP'!D33+'matrice US_201015_CQEP'!D33</f>
        <v>2</v>
      </c>
      <c r="E33" s="109">
        <f>'matrice US_2021_CQEP'!E33+'matrice US_201015_CQEP'!E33</f>
        <v>0</v>
      </c>
      <c r="F33" s="109">
        <f>'matrice US_2021_CQEP'!F33+'matrice US_201015_CQEP'!F33</f>
        <v>0</v>
      </c>
      <c r="G33" s="109">
        <f>'matrice US_2021_CQEP'!G33+'matrice US_201015_CQEP'!G33</f>
        <v>0</v>
      </c>
      <c r="H33" s="109">
        <f>'matrice US_2021_CQEP'!H33+'matrice US_201015_CQEP'!H33</f>
        <v>0</v>
      </c>
      <c r="I33" s="109">
        <f>'matrice US_2021_CQEP'!I33+'matrice US_201015_CQEP'!I33</f>
        <v>0</v>
      </c>
      <c r="J33" s="109">
        <f>'matrice US_2021_CQEP'!J33+'matrice US_201015_CQEP'!J33</f>
        <v>2</v>
      </c>
      <c r="K33" s="109">
        <f>'matrice US_2021_CQEP'!K33+'matrice US_201015_CQEP'!K33</f>
        <v>0</v>
      </c>
      <c r="L33" s="109">
        <f>'matrice US_2021_CQEP'!L33+'matrice US_201015_CQEP'!L33</f>
        <v>0</v>
      </c>
      <c r="M33" s="109">
        <f>'matrice US_2021_CQEP'!M33+'matrice US_201015_CQEP'!M33</f>
        <v>0</v>
      </c>
      <c r="N33" s="109">
        <f>'matrice US_2021_CQEP'!N33+'matrice US_201015_CQEP'!N33</f>
        <v>2</v>
      </c>
      <c r="O33" s="109">
        <f>'matrice US_2021_CQEP'!O33+'matrice US_201015_CQEP'!O33</f>
        <v>1</v>
      </c>
      <c r="P33" s="109">
        <f>'matrice US_2021_CQEP'!P33+'matrice US_201015_CQEP'!P33</f>
        <v>0</v>
      </c>
      <c r="Q33" s="109">
        <f>'matrice US_2021_CQEP'!Q33+'matrice US_201015_CQEP'!Q33</f>
        <v>0</v>
      </c>
      <c r="R33" s="109">
        <f>'matrice US_2021_CQEP'!R33+'matrice US_201015_CQEP'!R33</f>
        <v>0</v>
      </c>
      <c r="S33" s="109">
        <f>'matrice US_2021_CQEP'!S33+'matrice US_201015_CQEP'!S33</f>
        <v>0</v>
      </c>
      <c r="T33" s="109">
        <f>'matrice US_2021_CQEP'!T33+'matrice US_201015_CQEP'!T33</f>
        <v>0</v>
      </c>
      <c r="U33" s="109">
        <f>'matrice US_2021_CQEP'!U33+'matrice US_201015_CQEP'!U33</f>
        <v>0</v>
      </c>
      <c r="V33" s="109">
        <f>'matrice US_2021_CQEP'!V33+'matrice US_201015_CQEP'!V33</f>
        <v>0</v>
      </c>
      <c r="W33" s="109">
        <f>'matrice US_2021_CQEP'!W33+'matrice US_201015_CQEP'!W33</f>
        <v>0</v>
      </c>
      <c r="X33" s="109">
        <f>'matrice US_2021_CQEP'!X33+'matrice US_201015_CQEP'!X33</f>
        <v>0</v>
      </c>
      <c r="Y33" s="109">
        <f>'matrice US_2021_CQEP'!Y33+'matrice US_201015_CQEP'!Y33</f>
        <v>0</v>
      </c>
      <c r="Z33" s="109">
        <f>'matrice US_2021_CQEP'!Z33+'matrice US_201015_CQEP'!Z33</f>
        <v>0</v>
      </c>
      <c r="AA33" s="109">
        <f>'matrice US_2021_CQEP'!AA33+'matrice US_201015_CQEP'!AA33</f>
        <v>2</v>
      </c>
      <c r="AB33" s="109">
        <f>'matrice US_2021_CQEP'!AB33+'matrice US_201015_CQEP'!AB33</f>
        <v>1</v>
      </c>
      <c r="AC33" s="109">
        <f>'matrice US_2021_CQEP'!AC33+'matrice US_201015_CQEP'!AC33</f>
        <v>1</v>
      </c>
      <c r="AD33" s="109">
        <f>'matrice US_2021_CQEP'!AD33+'matrice US_201015_CQEP'!AD33</f>
        <v>1</v>
      </c>
      <c r="AE33" s="109">
        <f>'matrice US_2021_CQEP'!AE33+'matrice US_201015_CQEP'!AE33</f>
        <v>1</v>
      </c>
      <c r="AF33" s="109">
        <f>'matrice US_2021_CQEP'!AF33+'matrice US_201015_CQEP'!AF33</f>
        <v>0</v>
      </c>
      <c r="AG33" s="109">
        <f>'matrice US_2021_CQEP'!AG33+'matrice US_201015_CQEP'!AG33</f>
        <v>0</v>
      </c>
      <c r="AH33" s="109"/>
      <c r="AI33" s="109">
        <f>'matrice US_2021_CQEP'!AI33+'matrice US_201015_CQEP'!AI33</f>
        <v>0</v>
      </c>
      <c r="AJ33" s="109">
        <f>'matrice US_2021_CQEP'!AJ33+'matrice US_201015_CQEP'!AJ33</f>
        <v>0</v>
      </c>
      <c r="AK33" s="109">
        <f>'matrice US_2021_CQEP'!AK33+'matrice US_201015_CQEP'!AK33</f>
        <v>0</v>
      </c>
      <c r="AL33" s="109">
        <f>'matrice US_2021_CQEP'!AL33+'matrice US_201015_CQEP'!AL33</f>
        <v>0</v>
      </c>
      <c r="AM33" s="109">
        <f>'matrice US_2021_CQEP'!AM33+'matrice US_201015_CQEP'!AM33</f>
        <v>0</v>
      </c>
      <c r="AN33" s="109">
        <f>'matrice US_2021_CQEP'!AN33+'matrice US_201015_CQEP'!AN33</f>
        <v>0</v>
      </c>
      <c r="AO33" s="109">
        <f>'matrice US_2021_CQEP'!AO33+'matrice US_201015_CQEP'!AO33</f>
        <v>0</v>
      </c>
      <c r="AP33" s="109">
        <f>'matrice US_2021_CQEP'!AP33+'matrice US_201015_CQEP'!AP33</f>
        <v>0</v>
      </c>
      <c r="AQ33" s="109">
        <f>'matrice US_2021_CQEP'!AQ33+'matrice US_201015_CQEP'!AQ33</f>
        <v>0</v>
      </c>
      <c r="AR33" s="109">
        <f>'matrice US_2021_CQEP'!AR33+'matrice US_201015_CQEP'!AR33</f>
        <v>0</v>
      </c>
      <c r="AS33" s="109">
        <f>'matrice US_2021_CQEP'!AS33+'matrice US_201015_CQEP'!AS33</f>
        <v>0</v>
      </c>
      <c r="AT33" s="109">
        <f>'matrice US_2021_CQEP'!AT33+'matrice US_201015_CQEP'!AT33</f>
        <v>0</v>
      </c>
      <c r="AU33" s="109">
        <f>'matrice US_2021_CQEP'!AU33+'matrice US_201015_CQEP'!AU33</f>
        <v>0</v>
      </c>
      <c r="AV33" s="109">
        <f>'matrice US_2021_CQEP'!AV33+'matrice US_201015_CQEP'!AV33</f>
        <v>0</v>
      </c>
      <c r="AW33" s="109">
        <f>'matrice US_2021_CQEP'!AW33+'matrice US_201015_CQEP'!AW33</f>
        <v>0</v>
      </c>
      <c r="AX33" s="109">
        <f>'matrice US_2021_CQEP'!AX33+'matrice US_201015_CQEP'!AX33</f>
        <v>1</v>
      </c>
      <c r="AY33" s="109">
        <f>'matrice US_2021_CQEP'!AY33+'matrice US_201015_CQEP'!AY33</f>
        <v>0</v>
      </c>
      <c r="AZ33" s="109">
        <f>'matrice US_2021_CQEP'!AZ33+'matrice US_201015_CQEP'!AZ33</f>
        <v>0</v>
      </c>
      <c r="BA33" s="109">
        <f>'matrice US_2021_CQEP'!BA33+'matrice US_201015_CQEP'!BA33</f>
        <v>0</v>
      </c>
      <c r="BB33" s="109">
        <f>'matrice US_2021_CQEP'!BB33+'matrice US_201015_CQEP'!BB33</f>
        <v>0</v>
      </c>
      <c r="BC33" s="109">
        <f>'matrice US_2021_CQEP'!BC33+'matrice US_201015_CQEP'!BC33</f>
        <v>0</v>
      </c>
      <c r="BD33" s="181">
        <f>'matrice US_2021_CQEP'!BD33+'matrice US_201015_CQEP'!BD33</f>
        <v>4</v>
      </c>
      <c r="BE33" s="18"/>
    </row>
    <row r="34" spans="1:57" x14ac:dyDescent="0.25">
      <c r="A34" s="102" t="s">
        <v>130</v>
      </c>
      <c r="B34" s="143" t="s">
        <v>34</v>
      </c>
      <c r="C34" s="162">
        <f t="shared" si="0"/>
        <v>1</v>
      </c>
      <c r="D34" s="180">
        <f>'matrice US_2021_CQEP'!D34+'matrice US_201015_CQEP'!D34</f>
        <v>0</v>
      </c>
      <c r="E34" s="109">
        <f>'matrice US_2021_CQEP'!E34+'matrice US_201015_CQEP'!E34</f>
        <v>0</v>
      </c>
      <c r="F34" s="109">
        <f>'matrice US_2021_CQEP'!F34+'matrice US_201015_CQEP'!F34</f>
        <v>0</v>
      </c>
      <c r="G34" s="109">
        <f>'matrice US_2021_CQEP'!G34+'matrice US_201015_CQEP'!G34</f>
        <v>0</v>
      </c>
      <c r="H34" s="109">
        <f>'matrice US_2021_CQEP'!H34+'matrice US_201015_CQEP'!H34</f>
        <v>0</v>
      </c>
      <c r="I34" s="109">
        <f>'matrice US_2021_CQEP'!I34+'matrice US_201015_CQEP'!I34</f>
        <v>0</v>
      </c>
      <c r="J34" s="109">
        <f>'matrice US_2021_CQEP'!J34+'matrice US_201015_CQEP'!J34</f>
        <v>0</v>
      </c>
      <c r="K34" s="109">
        <f>'matrice US_2021_CQEP'!K34+'matrice US_201015_CQEP'!K34</f>
        <v>0</v>
      </c>
      <c r="L34" s="109">
        <f>'matrice US_2021_CQEP'!L34+'matrice US_201015_CQEP'!L34</f>
        <v>0</v>
      </c>
      <c r="M34" s="109">
        <f>'matrice US_2021_CQEP'!M34+'matrice US_201015_CQEP'!M34</f>
        <v>0</v>
      </c>
      <c r="N34" s="109">
        <f>'matrice US_2021_CQEP'!N34+'matrice US_201015_CQEP'!N34</f>
        <v>1</v>
      </c>
      <c r="O34" s="109">
        <f>'matrice US_2021_CQEP'!O34+'matrice US_201015_CQEP'!O34</f>
        <v>0</v>
      </c>
      <c r="P34" s="109">
        <f>'matrice US_2021_CQEP'!P34+'matrice US_201015_CQEP'!P34</f>
        <v>0</v>
      </c>
      <c r="Q34" s="109">
        <f>'matrice US_2021_CQEP'!Q34+'matrice US_201015_CQEP'!Q34</f>
        <v>0</v>
      </c>
      <c r="R34" s="109">
        <f>'matrice US_2021_CQEP'!R34+'matrice US_201015_CQEP'!R34</f>
        <v>0</v>
      </c>
      <c r="S34" s="109">
        <f>'matrice US_2021_CQEP'!S34+'matrice US_201015_CQEP'!S34</f>
        <v>0</v>
      </c>
      <c r="T34" s="109">
        <f>'matrice US_2021_CQEP'!T34+'matrice US_201015_CQEP'!T34</f>
        <v>0</v>
      </c>
      <c r="U34" s="109">
        <f>'matrice US_2021_CQEP'!U34+'matrice US_201015_CQEP'!U34</f>
        <v>0</v>
      </c>
      <c r="V34" s="109">
        <f>'matrice US_2021_CQEP'!V34+'matrice US_201015_CQEP'!V34</f>
        <v>0</v>
      </c>
      <c r="W34" s="109">
        <f>'matrice US_2021_CQEP'!W34+'matrice US_201015_CQEP'!W34</f>
        <v>0</v>
      </c>
      <c r="X34" s="109">
        <f>'matrice US_2021_CQEP'!X34+'matrice US_201015_CQEP'!X34</f>
        <v>0</v>
      </c>
      <c r="Y34" s="109">
        <f>'matrice US_2021_CQEP'!Y34+'matrice US_201015_CQEP'!Y34</f>
        <v>0</v>
      </c>
      <c r="Z34" s="109">
        <f>'matrice US_2021_CQEP'!Z34+'matrice US_201015_CQEP'!Z34</f>
        <v>0</v>
      </c>
      <c r="AA34" s="109">
        <f>'matrice US_2021_CQEP'!AA34+'matrice US_201015_CQEP'!AA34</f>
        <v>0</v>
      </c>
      <c r="AB34" s="109">
        <f>'matrice US_2021_CQEP'!AB34+'matrice US_201015_CQEP'!AB34</f>
        <v>0</v>
      </c>
      <c r="AC34" s="109">
        <f>'matrice US_2021_CQEP'!AC34+'matrice US_201015_CQEP'!AC34</f>
        <v>0</v>
      </c>
      <c r="AD34" s="109">
        <f>'matrice US_2021_CQEP'!AD34+'matrice US_201015_CQEP'!AD34</f>
        <v>0</v>
      </c>
      <c r="AE34" s="109">
        <f>'matrice US_2021_CQEP'!AE34+'matrice US_201015_CQEP'!AE34</f>
        <v>0</v>
      </c>
      <c r="AF34" s="109">
        <f>'matrice US_2021_CQEP'!AF34+'matrice US_201015_CQEP'!AF34</f>
        <v>0</v>
      </c>
      <c r="AG34" s="109">
        <f>'matrice US_2021_CQEP'!AG34+'matrice US_201015_CQEP'!AG34</f>
        <v>0</v>
      </c>
      <c r="AH34" s="109">
        <f>'matrice US_2021_CQEP'!AH34+'matrice US_201015_CQEP'!AH34</f>
        <v>0</v>
      </c>
      <c r="AI34" s="109"/>
      <c r="AJ34" s="109">
        <f>'matrice US_2021_CQEP'!AJ34+'matrice US_201015_CQEP'!AJ34</f>
        <v>0</v>
      </c>
      <c r="AK34" s="109">
        <f>'matrice US_2021_CQEP'!AK34+'matrice US_201015_CQEP'!AK34</f>
        <v>0</v>
      </c>
      <c r="AL34" s="109">
        <f>'matrice US_2021_CQEP'!AL34+'matrice US_201015_CQEP'!AL34</f>
        <v>0</v>
      </c>
      <c r="AM34" s="109">
        <f>'matrice US_2021_CQEP'!AM34+'matrice US_201015_CQEP'!AM34</f>
        <v>0</v>
      </c>
      <c r="AN34" s="109">
        <f>'matrice US_2021_CQEP'!AN34+'matrice US_201015_CQEP'!AN34</f>
        <v>0</v>
      </c>
      <c r="AO34" s="109">
        <f>'matrice US_2021_CQEP'!AO34+'matrice US_201015_CQEP'!AO34</f>
        <v>0</v>
      </c>
      <c r="AP34" s="109">
        <f>'matrice US_2021_CQEP'!AP34+'matrice US_201015_CQEP'!AP34</f>
        <v>0</v>
      </c>
      <c r="AQ34" s="109">
        <f>'matrice US_2021_CQEP'!AQ34+'matrice US_201015_CQEP'!AQ34</f>
        <v>0</v>
      </c>
      <c r="AR34" s="109">
        <f>'matrice US_2021_CQEP'!AR34+'matrice US_201015_CQEP'!AR34</f>
        <v>0</v>
      </c>
      <c r="AS34" s="109">
        <f>'matrice US_2021_CQEP'!AS34+'matrice US_201015_CQEP'!AS34</f>
        <v>0</v>
      </c>
      <c r="AT34" s="109">
        <f>'matrice US_2021_CQEP'!AT34+'matrice US_201015_CQEP'!AT34</f>
        <v>0</v>
      </c>
      <c r="AU34" s="109">
        <f>'matrice US_2021_CQEP'!AU34+'matrice US_201015_CQEP'!AU34</f>
        <v>0</v>
      </c>
      <c r="AV34" s="109">
        <f>'matrice US_2021_CQEP'!AV34+'matrice US_201015_CQEP'!AV34</f>
        <v>0</v>
      </c>
      <c r="AW34" s="109">
        <f>'matrice US_2021_CQEP'!AW34+'matrice US_201015_CQEP'!AW34</f>
        <v>0</v>
      </c>
      <c r="AX34" s="109">
        <f>'matrice US_2021_CQEP'!AX34+'matrice US_201015_CQEP'!AX34</f>
        <v>0</v>
      </c>
      <c r="AY34" s="109">
        <f>'matrice US_2021_CQEP'!AY34+'matrice US_201015_CQEP'!AY34</f>
        <v>0</v>
      </c>
      <c r="AZ34" s="109">
        <f>'matrice US_2021_CQEP'!AZ34+'matrice US_201015_CQEP'!AZ34</f>
        <v>0</v>
      </c>
      <c r="BA34" s="109">
        <f>'matrice US_2021_CQEP'!BA34+'matrice US_201015_CQEP'!BA34</f>
        <v>0</v>
      </c>
      <c r="BB34" s="109">
        <f>'matrice US_2021_CQEP'!BB34+'matrice US_201015_CQEP'!BB34</f>
        <v>0</v>
      </c>
      <c r="BC34" s="109">
        <f>'matrice US_2021_CQEP'!BC34+'matrice US_201015_CQEP'!BC34</f>
        <v>0</v>
      </c>
      <c r="BD34" s="181">
        <f>'matrice US_2021_CQEP'!BD34+'matrice US_201015_CQEP'!BD34</f>
        <v>0</v>
      </c>
      <c r="BE34" s="18"/>
    </row>
    <row r="35" spans="1:57" x14ac:dyDescent="0.25">
      <c r="A35" s="102" t="s">
        <v>131</v>
      </c>
      <c r="B35" s="143" t="s">
        <v>35</v>
      </c>
      <c r="C35" s="162">
        <f t="shared" si="0"/>
        <v>7</v>
      </c>
      <c r="D35" s="180">
        <f>'matrice US_2021_CQEP'!D35+'matrice US_201015_CQEP'!D35</f>
        <v>0</v>
      </c>
      <c r="E35" s="109">
        <f>'matrice US_2021_CQEP'!E35+'matrice US_201015_CQEP'!E35</f>
        <v>0</v>
      </c>
      <c r="F35" s="109">
        <f>'matrice US_2021_CQEP'!F35+'matrice US_201015_CQEP'!F35</f>
        <v>0</v>
      </c>
      <c r="G35" s="109">
        <f>'matrice US_2021_CQEP'!G35+'matrice US_201015_CQEP'!G35</f>
        <v>0</v>
      </c>
      <c r="H35" s="109">
        <f>'matrice US_2021_CQEP'!H35+'matrice US_201015_CQEP'!H35</f>
        <v>0</v>
      </c>
      <c r="I35" s="109">
        <f>'matrice US_2021_CQEP'!I35+'matrice US_201015_CQEP'!I35</f>
        <v>0</v>
      </c>
      <c r="J35" s="109">
        <f>'matrice US_2021_CQEP'!J35+'matrice US_201015_CQEP'!J35</f>
        <v>1</v>
      </c>
      <c r="K35" s="109">
        <f>'matrice US_2021_CQEP'!K35+'matrice US_201015_CQEP'!K35</f>
        <v>0</v>
      </c>
      <c r="L35" s="109">
        <f>'matrice US_2021_CQEP'!L35+'matrice US_201015_CQEP'!L35</f>
        <v>0</v>
      </c>
      <c r="M35" s="109">
        <f>'matrice US_2021_CQEP'!M35+'matrice US_201015_CQEP'!M35</f>
        <v>0</v>
      </c>
      <c r="N35" s="109">
        <f>'matrice US_2021_CQEP'!N35+'matrice US_201015_CQEP'!N35</f>
        <v>0</v>
      </c>
      <c r="O35" s="109">
        <f>'matrice US_2021_CQEP'!O35+'matrice US_201015_CQEP'!O35</f>
        <v>0</v>
      </c>
      <c r="P35" s="109">
        <f>'matrice US_2021_CQEP'!P35+'matrice US_201015_CQEP'!P35</f>
        <v>0</v>
      </c>
      <c r="Q35" s="109">
        <f>'matrice US_2021_CQEP'!Q35+'matrice US_201015_CQEP'!Q35</f>
        <v>0</v>
      </c>
      <c r="R35" s="109">
        <f>'matrice US_2021_CQEP'!R35+'matrice US_201015_CQEP'!R35</f>
        <v>1</v>
      </c>
      <c r="S35" s="109">
        <f>'matrice US_2021_CQEP'!S35+'matrice US_201015_CQEP'!S35</f>
        <v>0</v>
      </c>
      <c r="T35" s="109">
        <f>'matrice US_2021_CQEP'!T35+'matrice US_201015_CQEP'!T35</f>
        <v>0</v>
      </c>
      <c r="U35" s="109">
        <f>'matrice US_2021_CQEP'!U35+'matrice US_201015_CQEP'!U35</f>
        <v>0</v>
      </c>
      <c r="V35" s="109">
        <f>'matrice US_2021_CQEP'!V35+'matrice US_201015_CQEP'!V35</f>
        <v>0</v>
      </c>
      <c r="W35" s="109">
        <f>'matrice US_2021_CQEP'!W35+'matrice US_201015_CQEP'!W35</f>
        <v>0</v>
      </c>
      <c r="X35" s="109">
        <f>'matrice US_2021_CQEP'!X35+'matrice US_201015_CQEP'!X35</f>
        <v>0</v>
      </c>
      <c r="Y35" s="109">
        <f>'matrice US_2021_CQEP'!Y35+'matrice US_201015_CQEP'!Y35</f>
        <v>0</v>
      </c>
      <c r="Z35" s="109">
        <f>'matrice US_2021_CQEP'!Z35+'matrice US_201015_CQEP'!Z35</f>
        <v>0</v>
      </c>
      <c r="AA35" s="109">
        <f>'matrice US_2021_CQEP'!AA35+'matrice US_201015_CQEP'!AA35</f>
        <v>1</v>
      </c>
      <c r="AB35" s="109">
        <f>'matrice US_2021_CQEP'!AB35+'matrice US_201015_CQEP'!AB35</f>
        <v>0</v>
      </c>
      <c r="AC35" s="109">
        <f>'matrice US_2021_CQEP'!AC35+'matrice US_201015_CQEP'!AC35</f>
        <v>0</v>
      </c>
      <c r="AD35" s="109">
        <f>'matrice US_2021_CQEP'!AD35+'matrice US_201015_CQEP'!AD35</f>
        <v>0</v>
      </c>
      <c r="AE35" s="109">
        <f>'matrice US_2021_CQEP'!AE35+'matrice US_201015_CQEP'!AE35</f>
        <v>0</v>
      </c>
      <c r="AF35" s="109">
        <f>'matrice US_2021_CQEP'!AF35+'matrice US_201015_CQEP'!AF35</f>
        <v>0</v>
      </c>
      <c r="AG35" s="109">
        <f>'matrice US_2021_CQEP'!AG35+'matrice US_201015_CQEP'!AG35</f>
        <v>0</v>
      </c>
      <c r="AH35" s="109">
        <f>'matrice US_2021_CQEP'!AH35+'matrice US_201015_CQEP'!AH35</f>
        <v>0</v>
      </c>
      <c r="AI35" s="109">
        <f>'matrice US_2021_CQEP'!AI35+'matrice US_201015_CQEP'!AI35</f>
        <v>0</v>
      </c>
      <c r="AJ35" s="109"/>
      <c r="AK35" s="109">
        <f>'matrice US_2021_CQEP'!AK35+'matrice US_201015_CQEP'!AK35</f>
        <v>0</v>
      </c>
      <c r="AL35" s="109">
        <f>'matrice US_2021_CQEP'!AL35+'matrice US_201015_CQEP'!AL35</f>
        <v>0</v>
      </c>
      <c r="AM35" s="109">
        <f>'matrice US_2021_CQEP'!AM35+'matrice US_201015_CQEP'!AM35</f>
        <v>0</v>
      </c>
      <c r="AN35" s="109">
        <f>'matrice US_2021_CQEP'!AN35+'matrice US_201015_CQEP'!AN35</f>
        <v>0</v>
      </c>
      <c r="AO35" s="109">
        <f>'matrice US_2021_CQEP'!AO35+'matrice US_201015_CQEP'!AO35</f>
        <v>2</v>
      </c>
      <c r="AP35" s="109">
        <f>'matrice US_2021_CQEP'!AP35+'matrice US_201015_CQEP'!AP35</f>
        <v>0</v>
      </c>
      <c r="AQ35" s="109">
        <f>'matrice US_2021_CQEP'!AQ35+'matrice US_201015_CQEP'!AQ35</f>
        <v>0</v>
      </c>
      <c r="AR35" s="109">
        <f>'matrice US_2021_CQEP'!AR35+'matrice US_201015_CQEP'!AR35</f>
        <v>0</v>
      </c>
      <c r="AS35" s="109">
        <f>'matrice US_2021_CQEP'!AS35+'matrice US_201015_CQEP'!AS35</f>
        <v>0</v>
      </c>
      <c r="AT35" s="109">
        <f>'matrice US_2021_CQEP'!AT35+'matrice US_201015_CQEP'!AT35</f>
        <v>1</v>
      </c>
      <c r="AU35" s="109">
        <f>'matrice US_2021_CQEP'!AU35+'matrice US_201015_CQEP'!AU35</f>
        <v>0</v>
      </c>
      <c r="AV35" s="109">
        <f>'matrice US_2021_CQEP'!AV35+'matrice US_201015_CQEP'!AV35</f>
        <v>1</v>
      </c>
      <c r="AW35" s="109">
        <f>'matrice US_2021_CQEP'!AW35+'matrice US_201015_CQEP'!AW35</f>
        <v>0</v>
      </c>
      <c r="AX35" s="109">
        <f>'matrice US_2021_CQEP'!AX35+'matrice US_201015_CQEP'!AX35</f>
        <v>0</v>
      </c>
      <c r="AY35" s="109">
        <f>'matrice US_2021_CQEP'!AY35+'matrice US_201015_CQEP'!AY35</f>
        <v>0</v>
      </c>
      <c r="AZ35" s="109">
        <f>'matrice US_2021_CQEP'!AZ35+'matrice US_201015_CQEP'!AZ35</f>
        <v>0</v>
      </c>
      <c r="BA35" s="109">
        <f>'matrice US_2021_CQEP'!BA35+'matrice US_201015_CQEP'!BA35</f>
        <v>0</v>
      </c>
      <c r="BB35" s="109">
        <f>'matrice US_2021_CQEP'!BB35+'matrice US_201015_CQEP'!BB35</f>
        <v>0</v>
      </c>
      <c r="BC35" s="109">
        <f>'matrice US_2021_CQEP'!BC35+'matrice US_201015_CQEP'!BC35</f>
        <v>0</v>
      </c>
      <c r="BD35" s="181">
        <f>'matrice US_2021_CQEP'!BD35+'matrice US_201015_CQEP'!BD35</f>
        <v>0</v>
      </c>
      <c r="BE35" s="18"/>
    </row>
    <row r="36" spans="1:57" x14ac:dyDescent="0.25">
      <c r="A36" s="102" t="s">
        <v>132</v>
      </c>
      <c r="B36" s="143" t="s">
        <v>36</v>
      </c>
      <c r="C36" s="162">
        <f t="shared" si="0"/>
        <v>10</v>
      </c>
      <c r="D36" s="180">
        <f>'matrice US_2021_CQEP'!D36+'matrice US_201015_CQEP'!D36</f>
        <v>0</v>
      </c>
      <c r="E36" s="109">
        <f>'matrice US_2021_CQEP'!E36+'matrice US_201015_CQEP'!E36</f>
        <v>0</v>
      </c>
      <c r="F36" s="109">
        <f>'matrice US_2021_CQEP'!F36+'matrice US_201015_CQEP'!F36</f>
        <v>0</v>
      </c>
      <c r="G36" s="109">
        <f>'matrice US_2021_CQEP'!G36+'matrice US_201015_CQEP'!G36</f>
        <v>0</v>
      </c>
      <c r="H36" s="109">
        <f>'matrice US_2021_CQEP'!H36+'matrice US_201015_CQEP'!H36</f>
        <v>0</v>
      </c>
      <c r="I36" s="109">
        <f>'matrice US_2021_CQEP'!I36+'matrice US_201015_CQEP'!I36</f>
        <v>0</v>
      </c>
      <c r="J36" s="109">
        <f>'matrice US_2021_CQEP'!J36+'matrice US_201015_CQEP'!J36</f>
        <v>0</v>
      </c>
      <c r="K36" s="109">
        <f>'matrice US_2021_CQEP'!K36+'matrice US_201015_CQEP'!K36</f>
        <v>0</v>
      </c>
      <c r="L36" s="109">
        <f>'matrice US_2021_CQEP'!L36+'matrice US_201015_CQEP'!L36</f>
        <v>0</v>
      </c>
      <c r="M36" s="109">
        <f>'matrice US_2021_CQEP'!M36+'matrice US_201015_CQEP'!M36</f>
        <v>0</v>
      </c>
      <c r="N36" s="109">
        <f>'matrice US_2021_CQEP'!N36+'matrice US_201015_CQEP'!N36</f>
        <v>0</v>
      </c>
      <c r="O36" s="109">
        <f>'matrice US_2021_CQEP'!O36+'matrice US_201015_CQEP'!O36</f>
        <v>0</v>
      </c>
      <c r="P36" s="109">
        <f>'matrice US_2021_CQEP'!P36+'matrice US_201015_CQEP'!P36</f>
        <v>0</v>
      </c>
      <c r="Q36" s="109">
        <f>'matrice US_2021_CQEP'!Q36+'matrice US_201015_CQEP'!Q36</f>
        <v>0</v>
      </c>
      <c r="R36" s="109">
        <f>'matrice US_2021_CQEP'!R36+'matrice US_201015_CQEP'!R36</f>
        <v>0</v>
      </c>
      <c r="S36" s="109">
        <f>'matrice US_2021_CQEP'!S36+'matrice US_201015_CQEP'!S36</f>
        <v>0</v>
      </c>
      <c r="T36" s="109">
        <f>'matrice US_2021_CQEP'!T36+'matrice US_201015_CQEP'!T36</f>
        <v>0</v>
      </c>
      <c r="U36" s="109">
        <f>'matrice US_2021_CQEP'!U36+'matrice US_201015_CQEP'!U36</f>
        <v>0</v>
      </c>
      <c r="V36" s="109">
        <f>'matrice US_2021_CQEP'!V36+'matrice US_201015_CQEP'!V36</f>
        <v>0</v>
      </c>
      <c r="W36" s="109">
        <f>'matrice US_2021_CQEP'!W36+'matrice US_201015_CQEP'!W36</f>
        <v>0</v>
      </c>
      <c r="X36" s="109">
        <f>'matrice US_2021_CQEP'!X36+'matrice US_201015_CQEP'!X36</f>
        <v>0</v>
      </c>
      <c r="Y36" s="109">
        <f>'matrice US_2021_CQEP'!Y36+'matrice US_201015_CQEP'!Y36</f>
        <v>0</v>
      </c>
      <c r="Z36" s="109">
        <f>'matrice US_2021_CQEP'!Z36+'matrice US_201015_CQEP'!Z36</f>
        <v>0</v>
      </c>
      <c r="AA36" s="109">
        <f>'matrice US_2021_CQEP'!AA36+'matrice US_201015_CQEP'!AA36</f>
        <v>1</v>
      </c>
      <c r="AB36" s="109">
        <f>'matrice US_2021_CQEP'!AB36+'matrice US_201015_CQEP'!AB36</f>
        <v>0</v>
      </c>
      <c r="AC36" s="109">
        <f>'matrice US_2021_CQEP'!AC36+'matrice US_201015_CQEP'!AC36</f>
        <v>0</v>
      </c>
      <c r="AD36" s="109">
        <f>'matrice US_2021_CQEP'!AD36+'matrice US_201015_CQEP'!AD36</f>
        <v>0</v>
      </c>
      <c r="AE36" s="109">
        <f>'matrice US_2021_CQEP'!AE36+'matrice US_201015_CQEP'!AE36</f>
        <v>0</v>
      </c>
      <c r="AF36" s="109">
        <f>'matrice US_2021_CQEP'!AF36+'matrice US_201015_CQEP'!AF36</f>
        <v>0</v>
      </c>
      <c r="AG36" s="109">
        <f>'matrice US_2021_CQEP'!AG36+'matrice US_201015_CQEP'!AG36</f>
        <v>0</v>
      </c>
      <c r="AH36" s="109">
        <f>'matrice US_2021_CQEP'!AH36+'matrice US_201015_CQEP'!AH36</f>
        <v>0</v>
      </c>
      <c r="AI36" s="109">
        <f>'matrice US_2021_CQEP'!AI36+'matrice US_201015_CQEP'!AI36</f>
        <v>0</v>
      </c>
      <c r="AJ36" s="109">
        <f>'matrice US_2021_CQEP'!AJ36+'matrice US_201015_CQEP'!AJ36</f>
        <v>0</v>
      </c>
      <c r="AK36" s="109"/>
      <c r="AL36" s="109">
        <f>'matrice US_2021_CQEP'!AL36+'matrice US_201015_CQEP'!AL36</f>
        <v>7</v>
      </c>
      <c r="AM36" s="109">
        <f>'matrice US_2021_CQEP'!AM36+'matrice US_201015_CQEP'!AM36</f>
        <v>0</v>
      </c>
      <c r="AN36" s="109">
        <f>'matrice US_2021_CQEP'!AN36+'matrice US_201015_CQEP'!AN36</f>
        <v>0</v>
      </c>
      <c r="AO36" s="109">
        <f>'matrice US_2021_CQEP'!AO36+'matrice US_201015_CQEP'!AO36</f>
        <v>1</v>
      </c>
      <c r="AP36" s="109">
        <f>'matrice US_2021_CQEP'!AP36+'matrice US_201015_CQEP'!AP36</f>
        <v>0</v>
      </c>
      <c r="AQ36" s="109">
        <f>'matrice US_2021_CQEP'!AQ36+'matrice US_201015_CQEP'!AQ36</f>
        <v>0</v>
      </c>
      <c r="AR36" s="109">
        <f>'matrice US_2021_CQEP'!AR36+'matrice US_201015_CQEP'!AR36</f>
        <v>0</v>
      </c>
      <c r="AS36" s="109">
        <f>'matrice US_2021_CQEP'!AS36+'matrice US_201015_CQEP'!AS36</f>
        <v>0</v>
      </c>
      <c r="AT36" s="109">
        <f>'matrice US_2021_CQEP'!AT36+'matrice US_201015_CQEP'!AT36</f>
        <v>0</v>
      </c>
      <c r="AU36" s="109">
        <f>'matrice US_2021_CQEP'!AU36+'matrice US_201015_CQEP'!AU36</f>
        <v>0</v>
      </c>
      <c r="AV36" s="109">
        <f>'matrice US_2021_CQEP'!AV36+'matrice US_201015_CQEP'!AV36</f>
        <v>0</v>
      </c>
      <c r="AW36" s="109">
        <f>'matrice US_2021_CQEP'!AW36+'matrice US_201015_CQEP'!AW36</f>
        <v>0</v>
      </c>
      <c r="AX36" s="109">
        <f>'matrice US_2021_CQEP'!AX36+'matrice US_201015_CQEP'!AX36</f>
        <v>0</v>
      </c>
      <c r="AY36" s="109">
        <f>'matrice US_2021_CQEP'!AY36+'matrice US_201015_CQEP'!AY36</f>
        <v>0</v>
      </c>
      <c r="AZ36" s="109">
        <f>'matrice US_2021_CQEP'!AZ36+'matrice US_201015_CQEP'!AZ36</f>
        <v>0</v>
      </c>
      <c r="BA36" s="109">
        <f>'matrice US_2021_CQEP'!BA36+'matrice US_201015_CQEP'!BA36</f>
        <v>0</v>
      </c>
      <c r="BB36" s="109">
        <f>'matrice US_2021_CQEP'!BB36+'matrice US_201015_CQEP'!BB36</f>
        <v>0</v>
      </c>
      <c r="BC36" s="109">
        <f>'matrice US_2021_CQEP'!BC36+'matrice US_201015_CQEP'!BC36</f>
        <v>0</v>
      </c>
      <c r="BD36" s="181">
        <f>'matrice US_2021_CQEP'!BD36+'matrice US_201015_CQEP'!BD36</f>
        <v>1</v>
      </c>
      <c r="BE36" s="18"/>
    </row>
    <row r="37" spans="1:57" x14ac:dyDescent="0.25">
      <c r="A37" s="102" t="s">
        <v>133</v>
      </c>
      <c r="B37" s="143" t="s">
        <v>37</v>
      </c>
      <c r="C37" s="162">
        <f t="shared" si="0"/>
        <v>17</v>
      </c>
      <c r="D37" s="180">
        <f>'matrice US_2021_CQEP'!D37+'matrice US_201015_CQEP'!D37</f>
        <v>1</v>
      </c>
      <c r="E37" s="109">
        <f>'matrice US_2021_CQEP'!E37+'matrice US_201015_CQEP'!E37</f>
        <v>0</v>
      </c>
      <c r="F37" s="109">
        <f>'matrice US_2021_CQEP'!F37+'matrice US_201015_CQEP'!F37</f>
        <v>0</v>
      </c>
      <c r="G37" s="109">
        <f>'matrice US_2021_CQEP'!G37+'matrice US_201015_CQEP'!G37</f>
        <v>0</v>
      </c>
      <c r="H37" s="109">
        <f>'matrice US_2021_CQEP'!H37+'matrice US_201015_CQEP'!H37</f>
        <v>0</v>
      </c>
      <c r="I37" s="109">
        <f>'matrice US_2021_CQEP'!I37+'matrice US_201015_CQEP'!I37</f>
        <v>0</v>
      </c>
      <c r="J37" s="109">
        <f>'matrice US_2021_CQEP'!J37+'matrice US_201015_CQEP'!J37</f>
        <v>0</v>
      </c>
      <c r="K37" s="109">
        <f>'matrice US_2021_CQEP'!K37+'matrice US_201015_CQEP'!K37</f>
        <v>0</v>
      </c>
      <c r="L37" s="109">
        <f>'matrice US_2021_CQEP'!L37+'matrice US_201015_CQEP'!L37</f>
        <v>0</v>
      </c>
      <c r="M37" s="109">
        <f>'matrice US_2021_CQEP'!M37+'matrice US_201015_CQEP'!M37</f>
        <v>0</v>
      </c>
      <c r="N37" s="109">
        <f>'matrice US_2021_CQEP'!N37+'matrice US_201015_CQEP'!N37</f>
        <v>1</v>
      </c>
      <c r="O37" s="109">
        <f>'matrice US_2021_CQEP'!O37+'matrice US_201015_CQEP'!O37</f>
        <v>0</v>
      </c>
      <c r="P37" s="109">
        <f>'matrice US_2021_CQEP'!P37+'matrice US_201015_CQEP'!P37</f>
        <v>0</v>
      </c>
      <c r="Q37" s="109">
        <f>'matrice US_2021_CQEP'!Q37+'matrice US_201015_CQEP'!Q37</f>
        <v>0</v>
      </c>
      <c r="R37" s="109">
        <f>'matrice US_2021_CQEP'!R37+'matrice US_201015_CQEP'!R37</f>
        <v>0</v>
      </c>
      <c r="S37" s="109">
        <f>'matrice US_2021_CQEP'!S37+'matrice US_201015_CQEP'!S37</f>
        <v>0</v>
      </c>
      <c r="T37" s="109">
        <f>'matrice US_2021_CQEP'!T37+'matrice US_201015_CQEP'!T37</f>
        <v>0</v>
      </c>
      <c r="U37" s="109">
        <f>'matrice US_2021_CQEP'!U37+'matrice US_201015_CQEP'!U37</f>
        <v>0</v>
      </c>
      <c r="V37" s="109">
        <f>'matrice US_2021_CQEP'!V37+'matrice US_201015_CQEP'!V37</f>
        <v>0</v>
      </c>
      <c r="W37" s="109">
        <f>'matrice US_2021_CQEP'!W37+'matrice US_201015_CQEP'!W37</f>
        <v>0</v>
      </c>
      <c r="X37" s="109">
        <f>'matrice US_2021_CQEP'!X37+'matrice US_201015_CQEP'!X37</f>
        <v>0</v>
      </c>
      <c r="Y37" s="109">
        <f>'matrice US_2021_CQEP'!Y37+'matrice US_201015_CQEP'!Y37</f>
        <v>0</v>
      </c>
      <c r="Z37" s="109">
        <f>'matrice US_2021_CQEP'!Z37+'matrice US_201015_CQEP'!Z37</f>
        <v>0</v>
      </c>
      <c r="AA37" s="109">
        <f>'matrice US_2021_CQEP'!AA37+'matrice US_201015_CQEP'!AA37</f>
        <v>0</v>
      </c>
      <c r="AB37" s="109">
        <f>'matrice US_2021_CQEP'!AB37+'matrice US_201015_CQEP'!AB37</f>
        <v>0</v>
      </c>
      <c r="AC37" s="109">
        <f>'matrice US_2021_CQEP'!AC37+'matrice US_201015_CQEP'!AC37</f>
        <v>0</v>
      </c>
      <c r="AD37" s="109">
        <f>'matrice US_2021_CQEP'!AD37+'matrice US_201015_CQEP'!AD37</f>
        <v>0</v>
      </c>
      <c r="AE37" s="109">
        <f>'matrice US_2021_CQEP'!AE37+'matrice US_201015_CQEP'!AE37</f>
        <v>0</v>
      </c>
      <c r="AF37" s="109">
        <f>'matrice US_2021_CQEP'!AF37+'matrice US_201015_CQEP'!AF37</f>
        <v>0</v>
      </c>
      <c r="AG37" s="109">
        <f>'matrice US_2021_CQEP'!AG37+'matrice US_201015_CQEP'!AG37</f>
        <v>0</v>
      </c>
      <c r="AH37" s="109">
        <f>'matrice US_2021_CQEP'!AH37+'matrice US_201015_CQEP'!AH37</f>
        <v>0</v>
      </c>
      <c r="AI37" s="109">
        <f>'matrice US_2021_CQEP'!AI37+'matrice US_201015_CQEP'!AI37</f>
        <v>0</v>
      </c>
      <c r="AJ37" s="109">
        <f>'matrice US_2021_CQEP'!AJ37+'matrice US_201015_CQEP'!AJ37</f>
        <v>0</v>
      </c>
      <c r="AK37" s="109">
        <f>'matrice US_2021_CQEP'!AK37+'matrice US_201015_CQEP'!AK37</f>
        <v>2</v>
      </c>
      <c r="AL37" s="109"/>
      <c r="AM37" s="109">
        <f>'matrice US_2021_CQEP'!AM37+'matrice US_201015_CQEP'!AM37</f>
        <v>0</v>
      </c>
      <c r="AN37" s="109">
        <f>'matrice US_2021_CQEP'!AN37+'matrice US_201015_CQEP'!AN37</f>
        <v>0</v>
      </c>
      <c r="AO37" s="109">
        <f>'matrice US_2021_CQEP'!AO37+'matrice US_201015_CQEP'!AO37</f>
        <v>11</v>
      </c>
      <c r="AP37" s="109">
        <f>'matrice US_2021_CQEP'!AP37+'matrice US_201015_CQEP'!AP37</f>
        <v>0</v>
      </c>
      <c r="AQ37" s="109">
        <f>'matrice US_2021_CQEP'!AQ37+'matrice US_201015_CQEP'!AQ37</f>
        <v>0</v>
      </c>
      <c r="AR37" s="109">
        <f>'matrice US_2021_CQEP'!AR37+'matrice US_201015_CQEP'!AR37</f>
        <v>0</v>
      </c>
      <c r="AS37" s="109">
        <f>'matrice US_2021_CQEP'!AS37+'matrice US_201015_CQEP'!AS37</f>
        <v>0</v>
      </c>
      <c r="AT37" s="109">
        <f>'matrice US_2021_CQEP'!AT37+'matrice US_201015_CQEP'!AT37</f>
        <v>1</v>
      </c>
      <c r="AU37" s="109">
        <f>'matrice US_2021_CQEP'!AU37+'matrice US_201015_CQEP'!AU37</f>
        <v>0</v>
      </c>
      <c r="AV37" s="109">
        <f>'matrice US_2021_CQEP'!AV37+'matrice US_201015_CQEP'!AV37</f>
        <v>0</v>
      </c>
      <c r="AW37" s="109">
        <f>'matrice US_2021_CQEP'!AW37+'matrice US_201015_CQEP'!AW37</f>
        <v>0</v>
      </c>
      <c r="AX37" s="109">
        <f>'matrice US_2021_CQEP'!AX37+'matrice US_201015_CQEP'!AX37</f>
        <v>0</v>
      </c>
      <c r="AY37" s="109">
        <f>'matrice US_2021_CQEP'!AY37+'matrice US_201015_CQEP'!AY37</f>
        <v>0</v>
      </c>
      <c r="AZ37" s="109">
        <f>'matrice US_2021_CQEP'!AZ37+'matrice US_201015_CQEP'!AZ37</f>
        <v>0</v>
      </c>
      <c r="BA37" s="109">
        <f>'matrice US_2021_CQEP'!BA37+'matrice US_201015_CQEP'!BA37</f>
        <v>0</v>
      </c>
      <c r="BB37" s="109">
        <f>'matrice US_2021_CQEP'!BB37+'matrice US_201015_CQEP'!BB37</f>
        <v>0</v>
      </c>
      <c r="BC37" s="109">
        <f>'matrice US_2021_CQEP'!BC37+'matrice US_201015_CQEP'!BC37</f>
        <v>0</v>
      </c>
      <c r="BD37" s="181">
        <f>'matrice US_2021_CQEP'!BD37+'matrice US_201015_CQEP'!BD37</f>
        <v>1</v>
      </c>
      <c r="BE37" s="18"/>
    </row>
    <row r="38" spans="1:57" x14ac:dyDescent="0.25">
      <c r="A38" s="102" t="s">
        <v>134</v>
      </c>
      <c r="B38" s="143" t="s">
        <v>38</v>
      </c>
      <c r="C38" s="162">
        <f t="shared" si="0"/>
        <v>4</v>
      </c>
      <c r="D38" s="180">
        <f>'matrice US_2021_CQEP'!D38+'matrice US_201015_CQEP'!D38</f>
        <v>0</v>
      </c>
      <c r="E38" s="109">
        <f>'matrice US_2021_CQEP'!E38+'matrice US_201015_CQEP'!E38</f>
        <v>0</v>
      </c>
      <c r="F38" s="109">
        <f>'matrice US_2021_CQEP'!F38+'matrice US_201015_CQEP'!F38</f>
        <v>0</v>
      </c>
      <c r="G38" s="109">
        <f>'matrice US_2021_CQEP'!G38+'matrice US_201015_CQEP'!G38</f>
        <v>0</v>
      </c>
      <c r="H38" s="109">
        <f>'matrice US_2021_CQEP'!H38+'matrice US_201015_CQEP'!H38</f>
        <v>0</v>
      </c>
      <c r="I38" s="109">
        <f>'matrice US_2021_CQEP'!I38+'matrice US_201015_CQEP'!I38</f>
        <v>0</v>
      </c>
      <c r="J38" s="109">
        <f>'matrice US_2021_CQEP'!J38+'matrice US_201015_CQEP'!J38</f>
        <v>0</v>
      </c>
      <c r="K38" s="109">
        <f>'matrice US_2021_CQEP'!K38+'matrice US_201015_CQEP'!K38</f>
        <v>0</v>
      </c>
      <c r="L38" s="109">
        <f>'matrice US_2021_CQEP'!L38+'matrice US_201015_CQEP'!L38</f>
        <v>0</v>
      </c>
      <c r="M38" s="109">
        <f>'matrice US_2021_CQEP'!M38+'matrice US_201015_CQEP'!M38</f>
        <v>0</v>
      </c>
      <c r="N38" s="109">
        <f>'matrice US_2021_CQEP'!N38+'matrice US_201015_CQEP'!N38</f>
        <v>0</v>
      </c>
      <c r="O38" s="109">
        <f>'matrice US_2021_CQEP'!O38+'matrice US_201015_CQEP'!O38</f>
        <v>0</v>
      </c>
      <c r="P38" s="109">
        <f>'matrice US_2021_CQEP'!P38+'matrice US_201015_CQEP'!P38</f>
        <v>0</v>
      </c>
      <c r="Q38" s="109">
        <f>'matrice US_2021_CQEP'!Q38+'matrice US_201015_CQEP'!Q38</f>
        <v>0</v>
      </c>
      <c r="R38" s="109">
        <f>'matrice US_2021_CQEP'!R38+'matrice US_201015_CQEP'!R38</f>
        <v>0</v>
      </c>
      <c r="S38" s="109">
        <f>'matrice US_2021_CQEP'!S38+'matrice US_201015_CQEP'!S38</f>
        <v>0</v>
      </c>
      <c r="T38" s="109">
        <f>'matrice US_2021_CQEP'!T38+'matrice US_201015_CQEP'!T38</f>
        <v>0</v>
      </c>
      <c r="U38" s="109">
        <f>'matrice US_2021_CQEP'!U38+'matrice US_201015_CQEP'!U38</f>
        <v>0</v>
      </c>
      <c r="V38" s="109">
        <f>'matrice US_2021_CQEP'!V38+'matrice US_201015_CQEP'!V38</f>
        <v>0</v>
      </c>
      <c r="W38" s="109">
        <f>'matrice US_2021_CQEP'!W38+'matrice US_201015_CQEP'!W38</f>
        <v>0</v>
      </c>
      <c r="X38" s="109">
        <f>'matrice US_2021_CQEP'!X38+'matrice US_201015_CQEP'!X38</f>
        <v>0</v>
      </c>
      <c r="Y38" s="109">
        <f>'matrice US_2021_CQEP'!Y38+'matrice US_201015_CQEP'!Y38</f>
        <v>0</v>
      </c>
      <c r="Z38" s="109">
        <f>'matrice US_2021_CQEP'!Z38+'matrice US_201015_CQEP'!Z38</f>
        <v>0</v>
      </c>
      <c r="AA38" s="109">
        <f>'matrice US_2021_CQEP'!AA38+'matrice US_201015_CQEP'!AA38</f>
        <v>1</v>
      </c>
      <c r="AB38" s="109">
        <f>'matrice US_2021_CQEP'!AB38+'matrice US_201015_CQEP'!AB38</f>
        <v>0</v>
      </c>
      <c r="AC38" s="109">
        <f>'matrice US_2021_CQEP'!AC38+'matrice US_201015_CQEP'!AC38</f>
        <v>0</v>
      </c>
      <c r="AD38" s="109">
        <f>'matrice US_2021_CQEP'!AD38+'matrice US_201015_CQEP'!AD38</f>
        <v>0</v>
      </c>
      <c r="AE38" s="109">
        <f>'matrice US_2021_CQEP'!AE38+'matrice US_201015_CQEP'!AE38</f>
        <v>0</v>
      </c>
      <c r="AF38" s="109">
        <f>'matrice US_2021_CQEP'!AF38+'matrice US_201015_CQEP'!AF38</f>
        <v>0</v>
      </c>
      <c r="AG38" s="109">
        <f>'matrice US_2021_CQEP'!AG38+'matrice US_201015_CQEP'!AG38</f>
        <v>0</v>
      </c>
      <c r="AH38" s="109">
        <f>'matrice US_2021_CQEP'!AH38+'matrice US_201015_CQEP'!AH38</f>
        <v>0</v>
      </c>
      <c r="AI38" s="109">
        <f>'matrice US_2021_CQEP'!AI38+'matrice US_201015_CQEP'!AI38</f>
        <v>0</v>
      </c>
      <c r="AJ38" s="109">
        <f>'matrice US_2021_CQEP'!AJ38+'matrice US_201015_CQEP'!AJ38</f>
        <v>0</v>
      </c>
      <c r="AK38" s="109">
        <f>'matrice US_2021_CQEP'!AK38+'matrice US_201015_CQEP'!AK38</f>
        <v>0</v>
      </c>
      <c r="AL38" s="109">
        <f>'matrice US_2021_CQEP'!AL38+'matrice US_201015_CQEP'!AL38</f>
        <v>0</v>
      </c>
      <c r="AM38" s="109"/>
      <c r="AN38" s="109">
        <f>'matrice US_2021_CQEP'!AN38+'matrice US_201015_CQEP'!AN38</f>
        <v>0</v>
      </c>
      <c r="AO38" s="109">
        <f>'matrice US_2021_CQEP'!AO38+'matrice US_201015_CQEP'!AO38</f>
        <v>0</v>
      </c>
      <c r="AP38" s="109">
        <f>'matrice US_2021_CQEP'!AP38+'matrice US_201015_CQEP'!AP38</f>
        <v>0</v>
      </c>
      <c r="AQ38" s="109">
        <f>'matrice US_2021_CQEP'!AQ38+'matrice US_201015_CQEP'!AQ38</f>
        <v>0</v>
      </c>
      <c r="AR38" s="109">
        <f>'matrice US_2021_CQEP'!AR38+'matrice US_201015_CQEP'!AR38</f>
        <v>0</v>
      </c>
      <c r="AS38" s="109">
        <f>'matrice US_2021_CQEP'!AS38+'matrice US_201015_CQEP'!AS38</f>
        <v>0</v>
      </c>
      <c r="AT38" s="109">
        <f>'matrice US_2021_CQEP'!AT38+'matrice US_201015_CQEP'!AT38</f>
        <v>0</v>
      </c>
      <c r="AU38" s="109">
        <f>'matrice US_2021_CQEP'!AU38+'matrice US_201015_CQEP'!AU38</f>
        <v>0</v>
      </c>
      <c r="AV38" s="109">
        <f>'matrice US_2021_CQEP'!AV38+'matrice US_201015_CQEP'!AV38</f>
        <v>0</v>
      </c>
      <c r="AW38" s="109">
        <f>'matrice US_2021_CQEP'!AW38+'matrice US_201015_CQEP'!AW38</f>
        <v>0</v>
      </c>
      <c r="AX38" s="109">
        <f>'matrice US_2021_CQEP'!AX38+'matrice US_201015_CQEP'!AX38</f>
        <v>1</v>
      </c>
      <c r="AY38" s="109">
        <f>'matrice US_2021_CQEP'!AY38+'matrice US_201015_CQEP'!AY38</f>
        <v>0</v>
      </c>
      <c r="AZ38" s="109">
        <f>'matrice US_2021_CQEP'!AZ38+'matrice US_201015_CQEP'!AZ38</f>
        <v>0</v>
      </c>
      <c r="BA38" s="109">
        <f>'matrice US_2021_CQEP'!BA38+'matrice US_201015_CQEP'!BA38</f>
        <v>2</v>
      </c>
      <c r="BB38" s="109">
        <f>'matrice US_2021_CQEP'!BB38+'matrice US_201015_CQEP'!BB38</f>
        <v>0</v>
      </c>
      <c r="BC38" s="109">
        <f>'matrice US_2021_CQEP'!BC38+'matrice US_201015_CQEP'!BC38</f>
        <v>0</v>
      </c>
      <c r="BD38" s="181">
        <f>'matrice US_2021_CQEP'!BD38+'matrice US_201015_CQEP'!BD38</f>
        <v>0</v>
      </c>
      <c r="BE38" s="18"/>
    </row>
    <row r="39" spans="1:57" x14ac:dyDescent="0.25">
      <c r="A39" s="102" t="s">
        <v>135</v>
      </c>
      <c r="B39" s="143" t="s">
        <v>39</v>
      </c>
      <c r="C39" s="162">
        <f t="shared" si="0"/>
        <v>7</v>
      </c>
      <c r="D39" s="180">
        <f>'matrice US_2021_CQEP'!D39+'matrice US_201015_CQEP'!D39</f>
        <v>0</v>
      </c>
      <c r="E39" s="109">
        <f>'matrice US_2021_CQEP'!E39+'matrice US_201015_CQEP'!E39</f>
        <v>0</v>
      </c>
      <c r="F39" s="109">
        <f>'matrice US_2021_CQEP'!F39+'matrice US_201015_CQEP'!F39</f>
        <v>0</v>
      </c>
      <c r="G39" s="109">
        <f>'matrice US_2021_CQEP'!G39+'matrice US_201015_CQEP'!G39</f>
        <v>0</v>
      </c>
      <c r="H39" s="109">
        <f>'matrice US_2021_CQEP'!H39+'matrice US_201015_CQEP'!H39</f>
        <v>0</v>
      </c>
      <c r="I39" s="109">
        <f>'matrice US_2021_CQEP'!I39+'matrice US_201015_CQEP'!I39</f>
        <v>0</v>
      </c>
      <c r="J39" s="109">
        <f>'matrice US_2021_CQEP'!J39+'matrice US_201015_CQEP'!J39</f>
        <v>0</v>
      </c>
      <c r="K39" s="109">
        <f>'matrice US_2021_CQEP'!K39+'matrice US_201015_CQEP'!K39</f>
        <v>0</v>
      </c>
      <c r="L39" s="109">
        <f>'matrice US_2021_CQEP'!L39+'matrice US_201015_CQEP'!L39</f>
        <v>0</v>
      </c>
      <c r="M39" s="109">
        <f>'matrice US_2021_CQEP'!M39+'matrice US_201015_CQEP'!M39</f>
        <v>0</v>
      </c>
      <c r="N39" s="109">
        <f>'matrice US_2021_CQEP'!N39+'matrice US_201015_CQEP'!N39</f>
        <v>0</v>
      </c>
      <c r="O39" s="109">
        <f>'matrice US_2021_CQEP'!O39+'matrice US_201015_CQEP'!O39</f>
        <v>0</v>
      </c>
      <c r="P39" s="109">
        <f>'matrice US_2021_CQEP'!P39+'matrice US_201015_CQEP'!P39</f>
        <v>0</v>
      </c>
      <c r="Q39" s="109">
        <f>'matrice US_2021_CQEP'!Q39+'matrice US_201015_CQEP'!Q39</f>
        <v>0</v>
      </c>
      <c r="R39" s="109">
        <f>'matrice US_2021_CQEP'!R39+'matrice US_201015_CQEP'!R39</f>
        <v>0</v>
      </c>
      <c r="S39" s="109">
        <f>'matrice US_2021_CQEP'!S39+'matrice US_201015_CQEP'!S39</f>
        <v>0</v>
      </c>
      <c r="T39" s="109">
        <f>'matrice US_2021_CQEP'!T39+'matrice US_201015_CQEP'!T39</f>
        <v>0</v>
      </c>
      <c r="U39" s="109">
        <f>'matrice US_2021_CQEP'!U39+'matrice US_201015_CQEP'!U39</f>
        <v>0</v>
      </c>
      <c r="V39" s="109">
        <f>'matrice US_2021_CQEP'!V39+'matrice US_201015_CQEP'!V39</f>
        <v>0</v>
      </c>
      <c r="W39" s="109">
        <f>'matrice US_2021_CQEP'!W39+'matrice US_201015_CQEP'!W39</f>
        <v>0</v>
      </c>
      <c r="X39" s="109">
        <f>'matrice US_2021_CQEP'!X39+'matrice US_201015_CQEP'!X39</f>
        <v>0</v>
      </c>
      <c r="Y39" s="109">
        <f>'matrice US_2021_CQEP'!Y39+'matrice US_201015_CQEP'!Y39</f>
        <v>0</v>
      </c>
      <c r="Z39" s="109">
        <f>'matrice US_2021_CQEP'!Z39+'matrice US_201015_CQEP'!Z39</f>
        <v>0</v>
      </c>
      <c r="AA39" s="109">
        <f>'matrice US_2021_CQEP'!AA39+'matrice US_201015_CQEP'!AA39</f>
        <v>0</v>
      </c>
      <c r="AB39" s="109">
        <f>'matrice US_2021_CQEP'!AB39+'matrice US_201015_CQEP'!AB39</f>
        <v>0</v>
      </c>
      <c r="AC39" s="109">
        <f>'matrice US_2021_CQEP'!AC39+'matrice US_201015_CQEP'!AC39</f>
        <v>0</v>
      </c>
      <c r="AD39" s="109">
        <f>'matrice US_2021_CQEP'!AD39+'matrice US_201015_CQEP'!AD39</f>
        <v>0</v>
      </c>
      <c r="AE39" s="109">
        <f>'matrice US_2021_CQEP'!AE39+'matrice US_201015_CQEP'!AE39</f>
        <v>0</v>
      </c>
      <c r="AF39" s="109">
        <f>'matrice US_2021_CQEP'!AF39+'matrice US_201015_CQEP'!AF39</f>
        <v>0</v>
      </c>
      <c r="AG39" s="109">
        <f>'matrice US_2021_CQEP'!AG39+'matrice US_201015_CQEP'!AG39</f>
        <v>0</v>
      </c>
      <c r="AH39" s="109">
        <f>'matrice US_2021_CQEP'!AH39+'matrice US_201015_CQEP'!AH39</f>
        <v>0</v>
      </c>
      <c r="AI39" s="109">
        <f>'matrice US_2021_CQEP'!AI39+'matrice US_201015_CQEP'!AI39</f>
        <v>0</v>
      </c>
      <c r="AJ39" s="109">
        <f>'matrice US_2021_CQEP'!AJ39+'matrice US_201015_CQEP'!AJ39</f>
        <v>0</v>
      </c>
      <c r="AK39" s="109">
        <f>'matrice US_2021_CQEP'!AK39+'matrice US_201015_CQEP'!AK39</f>
        <v>0</v>
      </c>
      <c r="AL39" s="109">
        <f>'matrice US_2021_CQEP'!AL39+'matrice US_201015_CQEP'!AL39</f>
        <v>0</v>
      </c>
      <c r="AM39" s="109">
        <f>'matrice US_2021_CQEP'!AM39+'matrice US_201015_CQEP'!AM39</f>
        <v>0</v>
      </c>
      <c r="AN39" s="109"/>
      <c r="AO39" s="109">
        <f>'matrice US_2021_CQEP'!AO39+'matrice US_201015_CQEP'!AO39</f>
        <v>0</v>
      </c>
      <c r="AP39" s="109">
        <f>'matrice US_2021_CQEP'!AP39+'matrice US_201015_CQEP'!AP39</f>
        <v>0</v>
      </c>
      <c r="AQ39" s="109">
        <f>'matrice US_2021_CQEP'!AQ39+'matrice US_201015_CQEP'!AQ39</f>
        <v>0</v>
      </c>
      <c r="AR39" s="109">
        <f>'matrice US_2021_CQEP'!AR39+'matrice US_201015_CQEP'!AR39</f>
        <v>0</v>
      </c>
      <c r="AS39" s="109">
        <f>'matrice US_2021_CQEP'!AS39+'matrice US_201015_CQEP'!AS39</f>
        <v>0</v>
      </c>
      <c r="AT39" s="109">
        <f>'matrice US_2021_CQEP'!AT39+'matrice US_201015_CQEP'!AT39</f>
        <v>0</v>
      </c>
      <c r="AU39" s="109">
        <f>'matrice US_2021_CQEP'!AU39+'matrice US_201015_CQEP'!AU39</f>
        <v>0</v>
      </c>
      <c r="AV39" s="109">
        <f>'matrice US_2021_CQEP'!AV39+'matrice US_201015_CQEP'!AV39</f>
        <v>0</v>
      </c>
      <c r="AW39" s="109">
        <f>'matrice US_2021_CQEP'!AW39+'matrice US_201015_CQEP'!AW39</f>
        <v>0</v>
      </c>
      <c r="AX39" s="109">
        <f>'matrice US_2021_CQEP'!AX39+'matrice US_201015_CQEP'!AX39</f>
        <v>0</v>
      </c>
      <c r="AY39" s="109">
        <f>'matrice US_2021_CQEP'!AY39+'matrice US_201015_CQEP'!AY39</f>
        <v>0</v>
      </c>
      <c r="AZ39" s="109">
        <f>'matrice US_2021_CQEP'!AZ39+'matrice US_201015_CQEP'!AZ39</f>
        <v>0</v>
      </c>
      <c r="BA39" s="109">
        <f>'matrice US_2021_CQEP'!BA39+'matrice US_201015_CQEP'!BA39</f>
        <v>0</v>
      </c>
      <c r="BB39" s="109">
        <f>'matrice US_2021_CQEP'!BB39+'matrice US_201015_CQEP'!BB39</f>
        <v>0</v>
      </c>
      <c r="BC39" s="109">
        <f>'matrice US_2021_CQEP'!BC39+'matrice US_201015_CQEP'!BC39</f>
        <v>0</v>
      </c>
      <c r="BD39" s="181">
        <f>'matrice US_2021_CQEP'!BD39+'matrice US_201015_CQEP'!BD39</f>
        <v>7</v>
      </c>
      <c r="BE39" s="18"/>
    </row>
    <row r="40" spans="1:57" x14ac:dyDescent="0.25">
      <c r="A40" s="102" t="s">
        <v>136</v>
      </c>
      <c r="B40" s="143" t="s">
        <v>40</v>
      </c>
      <c r="C40" s="162">
        <f t="shared" si="0"/>
        <v>55</v>
      </c>
      <c r="D40" s="180">
        <f>'matrice US_2021_CQEP'!D40+'matrice US_201015_CQEP'!D40</f>
        <v>1</v>
      </c>
      <c r="E40" s="109">
        <f>'matrice US_2021_CQEP'!E40+'matrice US_201015_CQEP'!E40</f>
        <v>0</v>
      </c>
      <c r="F40" s="109">
        <f>'matrice US_2021_CQEP'!F40+'matrice US_201015_CQEP'!F40</f>
        <v>0</v>
      </c>
      <c r="G40" s="109">
        <f>'matrice US_2021_CQEP'!G40+'matrice US_201015_CQEP'!G40</f>
        <v>0</v>
      </c>
      <c r="H40" s="109">
        <f>'matrice US_2021_CQEP'!H40+'matrice US_201015_CQEP'!H40</f>
        <v>0</v>
      </c>
      <c r="I40" s="109">
        <f>'matrice US_2021_CQEP'!I40+'matrice US_201015_CQEP'!I40</f>
        <v>0</v>
      </c>
      <c r="J40" s="109">
        <f>'matrice US_2021_CQEP'!J40+'matrice US_201015_CQEP'!J40</f>
        <v>1</v>
      </c>
      <c r="K40" s="109">
        <f>'matrice US_2021_CQEP'!K40+'matrice US_201015_CQEP'!K40</f>
        <v>0</v>
      </c>
      <c r="L40" s="109">
        <f>'matrice US_2021_CQEP'!L40+'matrice US_201015_CQEP'!L40</f>
        <v>0</v>
      </c>
      <c r="M40" s="109">
        <f>'matrice US_2021_CQEP'!M40+'matrice US_201015_CQEP'!M40</f>
        <v>1</v>
      </c>
      <c r="N40" s="109">
        <f>'matrice US_2021_CQEP'!N40+'matrice US_201015_CQEP'!N40</f>
        <v>15</v>
      </c>
      <c r="O40" s="109">
        <f>'matrice US_2021_CQEP'!O40+'matrice US_201015_CQEP'!O40</f>
        <v>0</v>
      </c>
      <c r="P40" s="109">
        <f>'matrice US_2021_CQEP'!P40+'matrice US_201015_CQEP'!P40</f>
        <v>0</v>
      </c>
      <c r="Q40" s="109">
        <f>'matrice US_2021_CQEP'!Q40+'matrice US_201015_CQEP'!Q40</f>
        <v>0</v>
      </c>
      <c r="R40" s="109">
        <f>'matrice US_2021_CQEP'!R40+'matrice US_201015_CQEP'!R40</f>
        <v>3</v>
      </c>
      <c r="S40" s="109">
        <f>'matrice US_2021_CQEP'!S40+'matrice US_201015_CQEP'!S40</f>
        <v>0</v>
      </c>
      <c r="T40" s="109">
        <f>'matrice US_2021_CQEP'!T40+'matrice US_201015_CQEP'!T40</f>
        <v>0</v>
      </c>
      <c r="U40" s="109">
        <f>'matrice US_2021_CQEP'!U40+'matrice US_201015_CQEP'!U40</f>
        <v>0</v>
      </c>
      <c r="V40" s="109">
        <f>'matrice US_2021_CQEP'!V40+'matrice US_201015_CQEP'!V40</f>
        <v>0</v>
      </c>
      <c r="W40" s="109">
        <f>'matrice US_2021_CQEP'!W40+'matrice US_201015_CQEP'!W40</f>
        <v>0</v>
      </c>
      <c r="X40" s="109">
        <f>'matrice US_2021_CQEP'!X40+'matrice US_201015_CQEP'!X40</f>
        <v>0</v>
      </c>
      <c r="Y40" s="109">
        <f>'matrice US_2021_CQEP'!Y40+'matrice US_201015_CQEP'!Y40</f>
        <v>0</v>
      </c>
      <c r="Z40" s="109">
        <f>'matrice US_2021_CQEP'!Z40+'matrice US_201015_CQEP'!Z40</f>
        <v>0</v>
      </c>
      <c r="AA40" s="109">
        <f>'matrice US_2021_CQEP'!AA40+'matrice US_201015_CQEP'!AA40</f>
        <v>5</v>
      </c>
      <c r="AB40" s="109">
        <f>'matrice US_2021_CQEP'!AB40+'matrice US_201015_CQEP'!AB40</f>
        <v>0</v>
      </c>
      <c r="AC40" s="109">
        <f>'matrice US_2021_CQEP'!AC40+'matrice US_201015_CQEP'!AC40</f>
        <v>1</v>
      </c>
      <c r="AD40" s="109">
        <f>'matrice US_2021_CQEP'!AD40+'matrice US_201015_CQEP'!AD40</f>
        <v>3</v>
      </c>
      <c r="AE40" s="109">
        <f>'matrice US_2021_CQEP'!AE40+'matrice US_201015_CQEP'!AE40</f>
        <v>0</v>
      </c>
      <c r="AF40" s="109">
        <f>'matrice US_2021_CQEP'!AF40+'matrice US_201015_CQEP'!AF40</f>
        <v>0</v>
      </c>
      <c r="AG40" s="109">
        <f>'matrice US_2021_CQEP'!AG40+'matrice US_201015_CQEP'!AG40</f>
        <v>0</v>
      </c>
      <c r="AH40" s="109">
        <f>'matrice US_2021_CQEP'!AH40+'matrice US_201015_CQEP'!AH40</f>
        <v>0</v>
      </c>
      <c r="AI40" s="109">
        <f>'matrice US_2021_CQEP'!AI40+'matrice US_201015_CQEP'!AI40</f>
        <v>0</v>
      </c>
      <c r="AJ40" s="109">
        <f>'matrice US_2021_CQEP'!AJ40+'matrice US_201015_CQEP'!AJ40</f>
        <v>3</v>
      </c>
      <c r="AK40" s="109">
        <f>'matrice US_2021_CQEP'!AK40+'matrice US_201015_CQEP'!AK40</f>
        <v>0</v>
      </c>
      <c r="AL40" s="109">
        <f>'matrice US_2021_CQEP'!AL40+'matrice US_201015_CQEP'!AL40</f>
        <v>0</v>
      </c>
      <c r="AM40" s="109">
        <f>'matrice US_2021_CQEP'!AM40+'matrice US_201015_CQEP'!AM40</f>
        <v>0</v>
      </c>
      <c r="AN40" s="109">
        <f>'matrice US_2021_CQEP'!AN40+'matrice US_201015_CQEP'!AN40</f>
        <v>0</v>
      </c>
      <c r="AO40" s="109"/>
      <c r="AP40" s="109">
        <f>'matrice US_2021_CQEP'!AP40+'matrice US_201015_CQEP'!AP40</f>
        <v>0</v>
      </c>
      <c r="AQ40" s="109">
        <f>'matrice US_2021_CQEP'!AQ40+'matrice US_201015_CQEP'!AQ40</f>
        <v>1</v>
      </c>
      <c r="AR40" s="109">
        <f>'matrice US_2021_CQEP'!AR40+'matrice US_201015_CQEP'!AR40</f>
        <v>0</v>
      </c>
      <c r="AS40" s="109">
        <f>'matrice US_2021_CQEP'!AS40+'matrice US_201015_CQEP'!AS40</f>
        <v>0</v>
      </c>
      <c r="AT40" s="109">
        <f>'matrice US_2021_CQEP'!AT40+'matrice US_201015_CQEP'!AT40</f>
        <v>2</v>
      </c>
      <c r="AU40" s="109">
        <f>'matrice US_2021_CQEP'!AU40+'matrice US_201015_CQEP'!AU40</f>
        <v>1</v>
      </c>
      <c r="AV40" s="109">
        <f>'matrice US_2021_CQEP'!AV40+'matrice US_201015_CQEP'!AV40</f>
        <v>0</v>
      </c>
      <c r="AW40" s="109">
        <f>'matrice US_2021_CQEP'!AW40+'matrice US_201015_CQEP'!AW40</f>
        <v>1</v>
      </c>
      <c r="AX40" s="109">
        <f>'matrice US_2021_CQEP'!AX40+'matrice US_201015_CQEP'!AX40</f>
        <v>0</v>
      </c>
      <c r="AY40" s="109">
        <f>'matrice US_2021_CQEP'!AY40+'matrice US_201015_CQEP'!AY40</f>
        <v>0</v>
      </c>
      <c r="AZ40" s="109">
        <f>'matrice US_2021_CQEP'!AZ40+'matrice US_201015_CQEP'!AZ40</f>
        <v>0</v>
      </c>
      <c r="BA40" s="109">
        <f>'matrice US_2021_CQEP'!BA40+'matrice US_201015_CQEP'!BA40</f>
        <v>0</v>
      </c>
      <c r="BB40" s="109">
        <f>'matrice US_2021_CQEP'!BB40+'matrice US_201015_CQEP'!BB40</f>
        <v>1</v>
      </c>
      <c r="BC40" s="109">
        <f>'matrice US_2021_CQEP'!BC40+'matrice US_201015_CQEP'!BC40</f>
        <v>0</v>
      </c>
      <c r="BD40" s="181">
        <f>'matrice US_2021_CQEP'!BD40+'matrice US_201015_CQEP'!BD40</f>
        <v>16</v>
      </c>
      <c r="BE40" s="18"/>
    </row>
    <row r="41" spans="1:57" x14ac:dyDescent="0.25">
      <c r="A41" s="103" t="s">
        <v>137</v>
      </c>
      <c r="B41" s="144" t="s">
        <v>41</v>
      </c>
      <c r="C41" s="162">
        <f t="shared" si="0"/>
        <v>15</v>
      </c>
      <c r="D41" s="180">
        <f>'matrice US_2021_CQEP'!D41+'matrice US_201015_CQEP'!D41</f>
        <v>0</v>
      </c>
      <c r="E41" s="109">
        <f>'matrice US_2021_CQEP'!E41+'matrice US_201015_CQEP'!E41</f>
        <v>0</v>
      </c>
      <c r="F41" s="109">
        <f>'matrice US_2021_CQEP'!F41+'matrice US_201015_CQEP'!F41</f>
        <v>0</v>
      </c>
      <c r="G41" s="109">
        <f>'matrice US_2021_CQEP'!G41+'matrice US_201015_CQEP'!G41</f>
        <v>0</v>
      </c>
      <c r="H41" s="109">
        <f>'matrice US_2021_CQEP'!H41+'matrice US_201015_CQEP'!H41</f>
        <v>0</v>
      </c>
      <c r="I41" s="109">
        <f>'matrice US_2021_CQEP'!I41+'matrice US_201015_CQEP'!I41</f>
        <v>0</v>
      </c>
      <c r="J41" s="109">
        <f>'matrice US_2021_CQEP'!J41+'matrice US_201015_CQEP'!J41</f>
        <v>1</v>
      </c>
      <c r="K41" s="109">
        <f>'matrice US_2021_CQEP'!K41+'matrice US_201015_CQEP'!K41</f>
        <v>0</v>
      </c>
      <c r="L41" s="109">
        <f>'matrice US_2021_CQEP'!L41+'matrice US_201015_CQEP'!L41</f>
        <v>0</v>
      </c>
      <c r="M41" s="109">
        <f>'matrice US_2021_CQEP'!M41+'matrice US_201015_CQEP'!M41</f>
        <v>0</v>
      </c>
      <c r="N41" s="109">
        <f>'matrice US_2021_CQEP'!N41+'matrice US_201015_CQEP'!N41</f>
        <v>0</v>
      </c>
      <c r="O41" s="109">
        <f>'matrice US_2021_CQEP'!O41+'matrice US_201015_CQEP'!O41</f>
        <v>0</v>
      </c>
      <c r="P41" s="109">
        <f>'matrice US_2021_CQEP'!P41+'matrice US_201015_CQEP'!P41</f>
        <v>0</v>
      </c>
      <c r="Q41" s="109">
        <f>'matrice US_2021_CQEP'!Q41+'matrice US_201015_CQEP'!Q41</f>
        <v>0</v>
      </c>
      <c r="R41" s="109">
        <f>'matrice US_2021_CQEP'!R41+'matrice US_201015_CQEP'!R41</f>
        <v>2</v>
      </c>
      <c r="S41" s="109">
        <f>'matrice US_2021_CQEP'!S41+'matrice US_201015_CQEP'!S41</f>
        <v>0</v>
      </c>
      <c r="T41" s="109">
        <f>'matrice US_2021_CQEP'!T41+'matrice US_201015_CQEP'!T41</f>
        <v>0</v>
      </c>
      <c r="U41" s="109">
        <f>'matrice US_2021_CQEP'!U41+'matrice US_201015_CQEP'!U41</f>
        <v>0</v>
      </c>
      <c r="V41" s="109">
        <f>'matrice US_2021_CQEP'!V41+'matrice US_201015_CQEP'!V41</f>
        <v>0</v>
      </c>
      <c r="W41" s="109">
        <f>'matrice US_2021_CQEP'!W41+'matrice US_201015_CQEP'!W41</f>
        <v>0</v>
      </c>
      <c r="X41" s="109">
        <f>'matrice US_2021_CQEP'!X41+'matrice US_201015_CQEP'!X41</f>
        <v>0</v>
      </c>
      <c r="Y41" s="109">
        <f>'matrice US_2021_CQEP'!Y41+'matrice US_201015_CQEP'!Y41</f>
        <v>0</v>
      </c>
      <c r="Z41" s="109">
        <f>'matrice US_2021_CQEP'!Z41+'matrice US_201015_CQEP'!Z41</f>
        <v>0</v>
      </c>
      <c r="AA41" s="109">
        <f>'matrice US_2021_CQEP'!AA41+'matrice US_201015_CQEP'!AA41</f>
        <v>0</v>
      </c>
      <c r="AB41" s="109">
        <f>'matrice US_2021_CQEP'!AB41+'matrice US_201015_CQEP'!AB41</f>
        <v>0</v>
      </c>
      <c r="AC41" s="109">
        <f>'matrice US_2021_CQEP'!AC41+'matrice US_201015_CQEP'!AC41</f>
        <v>0</v>
      </c>
      <c r="AD41" s="109">
        <f>'matrice US_2021_CQEP'!AD41+'matrice US_201015_CQEP'!AD41</f>
        <v>0</v>
      </c>
      <c r="AE41" s="109">
        <f>'matrice US_2021_CQEP'!AE41+'matrice US_201015_CQEP'!AE41</f>
        <v>0</v>
      </c>
      <c r="AF41" s="109">
        <f>'matrice US_2021_CQEP'!AF41+'matrice US_201015_CQEP'!AF41</f>
        <v>0</v>
      </c>
      <c r="AG41" s="109">
        <f>'matrice US_2021_CQEP'!AG41+'matrice US_201015_CQEP'!AG41</f>
        <v>0</v>
      </c>
      <c r="AH41" s="109">
        <f>'matrice US_2021_CQEP'!AH41+'matrice US_201015_CQEP'!AH41</f>
        <v>0</v>
      </c>
      <c r="AI41" s="109">
        <f>'matrice US_2021_CQEP'!AI41+'matrice US_201015_CQEP'!AI41</f>
        <v>0</v>
      </c>
      <c r="AJ41" s="109">
        <f>'matrice US_2021_CQEP'!AJ41+'matrice US_201015_CQEP'!AJ41</f>
        <v>0</v>
      </c>
      <c r="AK41" s="109">
        <f>'matrice US_2021_CQEP'!AK41+'matrice US_201015_CQEP'!AK41</f>
        <v>0</v>
      </c>
      <c r="AL41" s="109">
        <f>'matrice US_2021_CQEP'!AL41+'matrice US_201015_CQEP'!AL41</f>
        <v>0</v>
      </c>
      <c r="AM41" s="109">
        <f>'matrice US_2021_CQEP'!AM41+'matrice US_201015_CQEP'!AM41</f>
        <v>0</v>
      </c>
      <c r="AN41" s="109">
        <f>'matrice US_2021_CQEP'!AN41+'matrice US_201015_CQEP'!AN41</f>
        <v>0</v>
      </c>
      <c r="AO41" s="109">
        <f>'matrice US_2021_CQEP'!AO41+'matrice US_201015_CQEP'!AO41</f>
        <v>0</v>
      </c>
      <c r="AP41" s="109"/>
      <c r="AQ41" s="109">
        <f>'matrice US_2021_CQEP'!AQ41+'matrice US_201015_CQEP'!AQ41</f>
        <v>9</v>
      </c>
      <c r="AR41" s="109">
        <f>'matrice US_2021_CQEP'!AR41+'matrice US_201015_CQEP'!AR41</f>
        <v>0</v>
      </c>
      <c r="AS41" s="109">
        <f>'matrice US_2021_CQEP'!AS41+'matrice US_201015_CQEP'!AS41</f>
        <v>1</v>
      </c>
      <c r="AT41" s="109">
        <f>'matrice US_2021_CQEP'!AT41+'matrice US_201015_CQEP'!AT41</f>
        <v>1</v>
      </c>
      <c r="AU41" s="109">
        <f>'matrice US_2021_CQEP'!AU41+'matrice US_201015_CQEP'!AU41</f>
        <v>0</v>
      </c>
      <c r="AV41" s="109">
        <f>'matrice US_2021_CQEP'!AV41+'matrice US_201015_CQEP'!AV41</f>
        <v>0</v>
      </c>
      <c r="AW41" s="109">
        <f>'matrice US_2021_CQEP'!AW41+'matrice US_201015_CQEP'!AW41</f>
        <v>1</v>
      </c>
      <c r="AX41" s="109">
        <f>'matrice US_2021_CQEP'!AX41+'matrice US_201015_CQEP'!AX41</f>
        <v>0</v>
      </c>
      <c r="AY41" s="109">
        <f>'matrice US_2021_CQEP'!AY41+'matrice US_201015_CQEP'!AY41</f>
        <v>0</v>
      </c>
      <c r="AZ41" s="109">
        <f>'matrice US_2021_CQEP'!AZ41+'matrice US_201015_CQEP'!AZ41</f>
        <v>0</v>
      </c>
      <c r="BA41" s="109">
        <f>'matrice US_2021_CQEP'!BA41+'matrice US_201015_CQEP'!BA41</f>
        <v>0</v>
      </c>
      <c r="BB41" s="109">
        <f>'matrice US_2021_CQEP'!BB41+'matrice US_201015_CQEP'!BB41</f>
        <v>0</v>
      </c>
      <c r="BC41" s="109">
        <f>'matrice US_2021_CQEP'!BC41+'matrice US_201015_CQEP'!BC41</f>
        <v>0</v>
      </c>
      <c r="BD41" s="181">
        <f>'matrice US_2021_CQEP'!BD41+'matrice US_201015_CQEP'!BD41</f>
        <v>0</v>
      </c>
      <c r="BE41" s="18"/>
    </row>
    <row r="42" spans="1:57" x14ac:dyDescent="0.25">
      <c r="A42" s="103" t="s">
        <v>138</v>
      </c>
      <c r="B42" s="144" t="s">
        <v>42</v>
      </c>
      <c r="C42" s="162">
        <f t="shared" si="0"/>
        <v>68</v>
      </c>
      <c r="D42" s="180">
        <f>'matrice US_2021_CQEP'!D42+'matrice US_201015_CQEP'!D42</f>
        <v>0</v>
      </c>
      <c r="E42" s="109">
        <f>'matrice US_2021_CQEP'!E42+'matrice US_201015_CQEP'!E42</f>
        <v>0</v>
      </c>
      <c r="F42" s="109">
        <f>'matrice US_2021_CQEP'!F42+'matrice US_201015_CQEP'!F42</f>
        <v>0</v>
      </c>
      <c r="G42" s="109">
        <f>'matrice US_2021_CQEP'!G42+'matrice US_201015_CQEP'!G42</f>
        <v>0</v>
      </c>
      <c r="H42" s="109">
        <f>'matrice US_2021_CQEP'!H42+'matrice US_201015_CQEP'!H42</f>
        <v>0</v>
      </c>
      <c r="I42" s="109">
        <f>'matrice US_2021_CQEP'!I42+'matrice US_201015_CQEP'!I42</f>
        <v>1</v>
      </c>
      <c r="J42" s="109">
        <f>'matrice US_2021_CQEP'!J42+'matrice US_201015_CQEP'!J42</f>
        <v>0</v>
      </c>
      <c r="K42" s="109">
        <f>'matrice US_2021_CQEP'!K42+'matrice US_201015_CQEP'!K42</f>
        <v>0</v>
      </c>
      <c r="L42" s="109">
        <f>'matrice US_2021_CQEP'!L42+'matrice US_201015_CQEP'!L42</f>
        <v>0</v>
      </c>
      <c r="M42" s="109">
        <f>'matrice US_2021_CQEP'!M42+'matrice US_201015_CQEP'!M42</f>
        <v>0</v>
      </c>
      <c r="N42" s="109">
        <f>'matrice US_2021_CQEP'!N42+'matrice US_201015_CQEP'!N42</f>
        <v>1</v>
      </c>
      <c r="O42" s="109">
        <f>'matrice US_2021_CQEP'!O42+'matrice US_201015_CQEP'!O42</f>
        <v>0</v>
      </c>
      <c r="P42" s="109">
        <f>'matrice US_2021_CQEP'!P42+'matrice US_201015_CQEP'!P42</f>
        <v>0</v>
      </c>
      <c r="Q42" s="109">
        <f>'matrice US_2021_CQEP'!Q42+'matrice US_201015_CQEP'!Q42</f>
        <v>0</v>
      </c>
      <c r="R42" s="109">
        <f>'matrice US_2021_CQEP'!R42+'matrice US_201015_CQEP'!R42</f>
        <v>1</v>
      </c>
      <c r="S42" s="109">
        <f>'matrice US_2021_CQEP'!S42+'matrice US_201015_CQEP'!S42</f>
        <v>0</v>
      </c>
      <c r="T42" s="109">
        <f>'matrice US_2021_CQEP'!T42+'matrice US_201015_CQEP'!T42</f>
        <v>0</v>
      </c>
      <c r="U42" s="109">
        <f>'matrice US_2021_CQEP'!U42+'matrice US_201015_CQEP'!U42</f>
        <v>0</v>
      </c>
      <c r="V42" s="109">
        <f>'matrice US_2021_CQEP'!V42+'matrice US_201015_CQEP'!V42</f>
        <v>0</v>
      </c>
      <c r="W42" s="109">
        <f>'matrice US_2021_CQEP'!W42+'matrice US_201015_CQEP'!W42</f>
        <v>0</v>
      </c>
      <c r="X42" s="109">
        <f>'matrice US_2021_CQEP'!X42+'matrice US_201015_CQEP'!X42</f>
        <v>0</v>
      </c>
      <c r="Y42" s="109">
        <f>'matrice US_2021_CQEP'!Y42+'matrice US_201015_CQEP'!Y42</f>
        <v>0</v>
      </c>
      <c r="Z42" s="109">
        <f>'matrice US_2021_CQEP'!Z42+'matrice US_201015_CQEP'!Z42</f>
        <v>0</v>
      </c>
      <c r="AA42" s="109">
        <f>'matrice US_2021_CQEP'!AA42+'matrice US_201015_CQEP'!AA42</f>
        <v>0</v>
      </c>
      <c r="AB42" s="109">
        <f>'matrice US_2021_CQEP'!AB42+'matrice US_201015_CQEP'!AB42</f>
        <v>0</v>
      </c>
      <c r="AC42" s="109">
        <f>'matrice US_2021_CQEP'!AC42+'matrice US_201015_CQEP'!AC42</f>
        <v>0</v>
      </c>
      <c r="AD42" s="109">
        <f>'matrice US_2021_CQEP'!AD42+'matrice US_201015_CQEP'!AD42</f>
        <v>0</v>
      </c>
      <c r="AE42" s="109">
        <f>'matrice US_2021_CQEP'!AE42+'matrice US_201015_CQEP'!AE42</f>
        <v>0</v>
      </c>
      <c r="AF42" s="109">
        <f>'matrice US_2021_CQEP'!AF42+'matrice US_201015_CQEP'!AF42</f>
        <v>0</v>
      </c>
      <c r="AG42" s="109">
        <f>'matrice US_2021_CQEP'!AG42+'matrice US_201015_CQEP'!AG42</f>
        <v>0</v>
      </c>
      <c r="AH42" s="109">
        <f>'matrice US_2021_CQEP'!AH42+'matrice US_201015_CQEP'!AH42</f>
        <v>0</v>
      </c>
      <c r="AI42" s="109">
        <f>'matrice US_2021_CQEP'!AI42+'matrice US_201015_CQEP'!AI42</f>
        <v>0</v>
      </c>
      <c r="AJ42" s="109">
        <f>'matrice US_2021_CQEP'!AJ42+'matrice US_201015_CQEP'!AJ42</f>
        <v>0</v>
      </c>
      <c r="AK42" s="109">
        <f>'matrice US_2021_CQEP'!AK42+'matrice US_201015_CQEP'!AK42</f>
        <v>0</v>
      </c>
      <c r="AL42" s="109">
        <f>'matrice US_2021_CQEP'!AL42+'matrice US_201015_CQEP'!AL42</f>
        <v>0</v>
      </c>
      <c r="AM42" s="109">
        <f>'matrice US_2021_CQEP'!AM42+'matrice US_201015_CQEP'!AM42</f>
        <v>0</v>
      </c>
      <c r="AN42" s="109">
        <f>'matrice US_2021_CQEP'!AN42+'matrice US_201015_CQEP'!AN42</f>
        <v>0</v>
      </c>
      <c r="AO42" s="109">
        <f>'matrice US_2021_CQEP'!AO42+'matrice US_201015_CQEP'!AO42</f>
        <v>2</v>
      </c>
      <c r="AP42" s="109">
        <f>'matrice US_2021_CQEP'!AP42+'matrice US_201015_CQEP'!AP42</f>
        <v>28</v>
      </c>
      <c r="AQ42" s="109"/>
      <c r="AR42" s="109">
        <f>'matrice US_2021_CQEP'!AR42+'matrice US_201015_CQEP'!AR42</f>
        <v>17</v>
      </c>
      <c r="AS42" s="109">
        <f>'matrice US_2021_CQEP'!AS42+'matrice US_201015_CQEP'!AS42</f>
        <v>1</v>
      </c>
      <c r="AT42" s="109">
        <f>'matrice US_2021_CQEP'!AT42+'matrice US_201015_CQEP'!AT42</f>
        <v>11</v>
      </c>
      <c r="AU42" s="109">
        <f>'matrice US_2021_CQEP'!AU42+'matrice US_201015_CQEP'!AU42</f>
        <v>1</v>
      </c>
      <c r="AV42" s="109">
        <f>'matrice US_2021_CQEP'!AV42+'matrice US_201015_CQEP'!AV42</f>
        <v>0</v>
      </c>
      <c r="AW42" s="109">
        <f>'matrice US_2021_CQEP'!AW42+'matrice US_201015_CQEP'!AW42</f>
        <v>3</v>
      </c>
      <c r="AX42" s="109">
        <f>'matrice US_2021_CQEP'!AX42+'matrice US_201015_CQEP'!AX42</f>
        <v>0</v>
      </c>
      <c r="AY42" s="109">
        <f>'matrice US_2021_CQEP'!AY42+'matrice US_201015_CQEP'!AY42</f>
        <v>1</v>
      </c>
      <c r="AZ42" s="109">
        <f>'matrice US_2021_CQEP'!AZ42+'matrice US_201015_CQEP'!AZ42</f>
        <v>0</v>
      </c>
      <c r="BA42" s="109">
        <f>'matrice US_2021_CQEP'!BA42+'matrice US_201015_CQEP'!BA42</f>
        <v>0</v>
      </c>
      <c r="BB42" s="109">
        <f>'matrice US_2021_CQEP'!BB42+'matrice US_201015_CQEP'!BB42</f>
        <v>0</v>
      </c>
      <c r="BC42" s="109">
        <f>'matrice US_2021_CQEP'!BC42+'matrice US_201015_CQEP'!BC42</f>
        <v>0</v>
      </c>
      <c r="BD42" s="181">
        <f>'matrice US_2021_CQEP'!BD42+'matrice US_201015_CQEP'!BD42</f>
        <v>1</v>
      </c>
      <c r="BE42" s="18"/>
    </row>
    <row r="43" spans="1:57" x14ac:dyDescent="0.25">
      <c r="A43" s="103" t="s">
        <v>139</v>
      </c>
      <c r="B43" s="144" t="s">
        <v>43</v>
      </c>
      <c r="C43" s="162">
        <f t="shared" si="0"/>
        <v>67</v>
      </c>
      <c r="D43" s="180">
        <f>'matrice US_2021_CQEP'!D43+'matrice US_201015_CQEP'!D43</f>
        <v>1</v>
      </c>
      <c r="E43" s="109">
        <f>'matrice US_2021_CQEP'!E43+'matrice US_201015_CQEP'!E43</f>
        <v>0</v>
      </c>
      <c r="F43" s="109">
        <f>'matrice US_2021_CQEP'!F43+'matrice US_201015_CQEP'!F43</f>
        <v>0</v>
      </c>
      <c r="G43" s="109">
        <f>'matrice US_2021_CQEP'!G43+'matrice US_201015_CQEP'!G43</f>
        <v>1</v>
      </c>
      <c r="H43" s="109">
        <f>'matrice US_2021_CQEP'!H43+'matrice US_201015_CQEP'!H43</f>
        <v>0</v>
      </c>
      <c r="I43" s="109">
        <f>'matrice US_2021_CQEP'!I43+'matrice US_201015_CQEP'!I43</f>
        <v>8</v>
      </c>
      <c r="J43" s="109">
        <f>'matrice US_2021_CQEP'!J43+'matrice US_201015_CQEP'!J43</f>
        <v>0</v>
      </c>
      <c r="K43" s="109">
        <f>'matrice US_2021_CQEP'!K43+'matrice US_201015_CQEP'!K43</f>
        <v>0</v>
      </c>
      <c r="L43" s="109">
        <f>'matrice US_2021_CQEP'!L43+'matrice US_201015_CQEP'!L43</f>
        <v>0</v>
      </c>
      <c r="M43" s="109">
        <f>'matrice US_2021_CQEP'!M43+'matrice US_201015_CQEP'!M43</f>
        <v>0</v>
      </c>
      <c r="N43" s="109">
        <f>'matrice US_2021_CQEP'!N43+'matrice US_201015_CQEP'!N43</f>
        <v>0</v>
      </c>
      <c r="O43" s="109">
        <f>'matrice US_2021_CQEP'!O43+'matrice US_201015_CQEP'!O43</f>
        <v>0</v>
      </c>
      <c r="P43" s="109">
        <f>'matrice US_2021_CQEP'!P43+'matrice US_201015_CQEP'!P43</f>
        <v>0</v>
      </c>
      <c r="Q43" s="109">
        <f>'matrice US_2021_CQEP'!Q43+'matrice US_201015_CQEP'!Q43</f>
        <v>0</v>
      </c>
      <c r="R43" s="109">
        <f>'matrice US_2021_CQEP'!R43+'matrice US_201015_CQEP'!R43</f>
        <v>1</v>
      </c>
      <c r="S43" s="109">
        <f>'matrice US_2021_CQEP'!S43+'matrice US_201015_CQEP'!S43</f>
        <v>0</v>
      </c>
      <c r="T43" s="109">
        <f>'matrice US_2021_CQEP'!T43+'matrice US_201015_CQEP'!T43</f>
        <v>0</v>
      </c>
      <c r="U43" s="109">
        <f>'matrice US_2021_CQEP'!U43+'matrice US_201015_CQEP'!U43</f>
        <v>0</v>
      </c>
      <c r="V43" s="109">
        <f>'matrice US_2021_CQEP'!V43+'matrice US_201015_CQEP'!V43</f>
        <v>0</v>
      </c>
      <c r="W43" s="109">
        <f>'matrice US_2021_CQEP'!W43+'matrice US_201015_CQEP'!W43</f>
        <v>0</v>
      </c>
      <c r="X43" s="109">
        <f>'matrice US_2021_CQEP'!X43+'matrice US_201015_CQEP'!X43</f>
        <v>0</v>
      </c>
      <c r="Y43" s="109">
        <f>'matrice US_2021_CQEP'!Y43+'matrice US_201015_CQEP'!Y43</f>
        <v>0</v>
      </c>
      <c r="Z43" s="109">
        <f>'matrice US_2021_CQEP'!Z43+'matrice US_201015_CQEP'!Z43</f>
        <v>0</v>
      </c>
      <c r="AA43" s="109">
        <f>'matrice US_2021_CQEP'!AA43+'matrice US_201015_CQEP'!AA43</f>
        <v>0</v>
      </c>
      <c r="AB43" s="109">
        <f>'matrice US_2021_CQEP'!AB43+'matrice US_201015_CQEP'!AB43</f>
        <v>0</v>
      </c>
      <c r="AC43" s="109">
        <f>'matrice US_2021_CQEP'!AC43+'matrice US_201015_CQEP'!AC43</f>
        <v>0</v>
      </c>
      <c r="AD43" s="109">
        <f>'matrice US_2021_CQEP'!AD43+'matrice US_201015_CQEP'!AD43</f>
        <v>0</v>
      </c>
      <c r="AE43" s="109">
        <f>'matrice US_2021_CQEP'!AE43+'matrice US_201015_CQEP'!AE43</f>
        <v>0</v>
      </c>
      <c r="AF43" s="109">
        <f>'matrice US_2021_CQEP'!AF43+'matrice US_201015_CQEP'!AF43</f>
        <v>0</v>
      </c>
      <c r="AG43" s="109">
        <f>'matrice US_2021_CQEP'!AG43+'matrice US_201015_CQEP'!AG43</f>
        <v>0</v>
      </c>
      <c r="AH43" s="109">
        <f>'matrice US_2021_CQEP'!AH43+'matrice US_201015_CQEP'!AH43</f>
        <v>0</v>
      </c>
      <c r="AI43" s="109">
        <f>'matrice US_2021_CQEP'!AI43+'matrice US_201015_CQEP'!AI43</f>
        <v>0</v>
      </c>
      <c r="AJ43" s="109">
        <f>'matrice US_2021_CQEP'!AJ43+'matrice US_201015_CQEP'!AJ43</f>
        <v>0</v>
      </c>
      <c r="AK43" s="109">
        <f>'matrice US_2021_CQEP'!AK43+'matrice US_201015_CQEP'!AK43</f>
        <v>0</v>
      </c>
      <c r="AL43" s="109">
        <f>'matrice US_2021_CQEP'!AL43+'matrice US_201015_CQEP'!AL43</f>
        <v>0</v>
      </c>
      <c r="AM43" s="109">
        <f>'matrice US_2021_CQEP'!AM43+'matrice US_201015_CQEP'!AM43</f>
        <v>0</v>
      </c>
      <c r="AN43" s="109">
        <f>'matrice US_2021_CQEP'!AN43+'matrice US_201015_CQEP'!AN43</f>
        <v>0</v>
      </c>
      <c r="AO43" s="109">
        <f>'matrice US_2021_CQEP'!AO43+'matrice US_201015_CQEP'!AO43</f>
        <v>0</v>
      </c>
      <c r="AP43" s="109">
        <f>'matrice US_2021_CQEP'!AP43+'matrice US_201015_CQEP'!AP43</f>
        <v>3</v>
      </c>
      <c r="AQ43" s="109">
        <f>'matrice US_2021_CQEP'!AQ43+'matrice US_201015_CQEP'!AQ43</f>
        <v>41</v>
      </c>
      <c r="AR43" s="109"/>
      <c r="AS43" s="109">
        <f>'matrice US_2021_CQEP'!AS43+'matrice US_201015_CQEP'!AS43</f>
        <v>0</v>
      </c>
      <c r="AT43" s="109">
        <f>'matrice US_2021_CQEP'!AT43+'matrice US_201015_CQEP'!AT43</f>
        <v>7</v>
      </c>
      <c r="AU43" s="109">
        <f>'matrice US_2021_CQEP'!AU43+'matrice US_201015_CQEP'!AU43</f>
        <v>4</v>
      </c>
      <c r="AV43" s="109">
        <f>'matrice US_2021_CQEP'!AV43+'matrice US_201015_CQEP'!AV43</f>
        <v>0</v>
      </c>
      <c r="AW43" s="109">
        <f>'matrice US_2021_CQEP'!AW43+'matrice US_201015_CQEP'!AW43</f>
        <v>0</v>
      </c>
      <c r="AX43" s="109">
        <f>'matrice US_2021_CQEP'!AX43+'matrice US_201015_CQEP'!AX43</f>
        <v>0</v>
      </c>
      <c r="AY43" s="109">
        <f>'matrice US_2021_CQEP'!AY43+'matrice US_201015_CQEP'!AY43</f>
        <v>0</v>
      </c>
      <c r="AZ43" s="109">
        <f>'matrice US_2021_CQEP'!AZ43+'matrice US_201015_CQEP'!AZ43</f>
        <v>0</v>
      </c>
      <c r="BA43" s="109">
        <f>'matrice US_2021_CQEP'!BA43+'matrice US_201015_CQEP'!BA43</f>
        <v>0</v>
      </c>
      <c r="BB43" s="109">
        <f>'matrice US_2021_CQEP'!BB43+'matrice US_201015_CQEP'!BB43</f>
        <v>1</v>
      </c>
      <c r="BC43" s="109">
        <f>'matrice US_2021_CQEP'!BC43+'matrice US_201015_CQEP'!BC43</f>
        <v>0</v>
      </c>
      <c r="BD43" s="181">
        <f>'matrice US_2021_CQEP'!BD43+'matrice US_201015_CQEP'!BD43</f>
        <v>0</v>
      </c>
      <c r="BE43" s="18"/>
    </row>
    <row r="44" spans="1:57" x14ac:dyDescent="0.25">
      <c r="A44" s="103" t="s">
        <v>140</v>
      </c>
      <c r="B44" s="144" t="s">
        <v>44</v>
      </c>
      <c r="C44" s="162">
        <f t="shared" si="0"/>
        <v>16</v>
      </c>
      <c r="D44" s="180">
        <f>'matrice US_2021_CQEP'!D44+'matrice US_201015_CQEP'!D44</f>
        <v>0</v>
      </c>
      <c r="E44" s="109">
        <f>'matrice US_2021_CQEP'!E44+'matrice US_201015_CQEP'!E44</f>
        <v>0</v>
      </c>
      <c r="F44" s="109">
        <f>'matrice US_2021_CQEP'!F44+'matrice US_201015_CQEP'!F44</f>
        <v>0</v>
      </c>
      <c r="G44" s="109">
        <f>'matrice US_2021_CQEP'!G44+'matrice US_201015_CQEP'!G44</f>
        <v>0</v>
      </c>
      <c r="H44" s="109">
        <f>'matrice US_2021_CQEP'!H44+'matrice US_201015_CQEP'!H44</f>
        <v>0</v>
      </c>
      <c r="I44" s="109">
        <f>'matrice US_2021_CQEP'!I44+'matrice US_201015_CQEP'!I44</f>
        <v>0</v>
      </c>
      <c r="J44" s="109">
        <f>'matrice US_2021_CQEP'!J44+'matrice US_201015_CQEP'!J44</f>
        <v>0</v>
      </c>
      <c r="K44" s="109">
        <f>'matrice US_2021_CQEP'!K44+'matrice US_201015_CQEP'!K44</f>
        <v>0</v>
      </c>
      <c r="L44" s="109">
        <f>'matrice US_2021_CQEP'!L44+'matrice US_201015_CQEP'!L44</f>
        <v>0</v>
      </c>
      <c r="M44" s="109">
        <f>'matrice US_2021_CQEP'!M44+'matrice US_201015_CQEP'!M44</f>
        <v>0</v>
      </c>
      <c r="N44" s="109">
        <f>'matrice US_2021_CQEP'!N44+'matrice US_201015_CQEP'!N44</f>
        <v>0</v>
      </c>
      <c r="O44" s="109">
        <f>'matrice US_2021_CQEP'!O44+'matrice US_201015_CQEP'!O44</f>
        <v>0</v>
      </c>
      <c r="P44" s="109">
        <f>'matrice US_2021_CQEP'!P44+'matrice US_201015_CQEP'!P44</f>
        <v>0</v>
      </c>
      <c r="Q44" s="109">
        <f>'matrice US_2021_CQEP'!Q44+'matrice US_201015_CQEP'!Q44</f>
        <v>0</v>
      </c>
      <c r="R44" s="109">
        <f>'matrice US_2021_CQEP'!R44+'matrice US_201015_CQEP'!R44</f>
        <v>0</v>
      </c>
      <c r="S44" s="109">
        <f>'matrice US_2021_CQEP'!S44+'matrice US_201015_CQEP'!S44</f>
        <v>0</v>
      </c>
      <c r="T44" s="109">
        <f>'matrice US_2021_CQEP'!T44+'matrice US_201015_CQEP'!T44</f>
        <v>0</v>
      </c>
      <c r="U44" s="109">
        <f>'matrice US_2021_CQEP'!U44+'matrice US_201015_CQEP'!U44</f>
        <v>0</v>
      </c>
      <c r="V44" s="109">
        <f>'matrice US_2021_CQEP'!V44+'matrice US_201015_CQEP'!V44</f>
        <v>0</v>
      </c>
      <c r="W44" s="109">
        <f>'matrice US_2021_CQEP'!W44+'matrice US_201015_CQEP'!W44</f>
        <v>0</v>
      </c>
      <c r="X44" s="109">
        <f>'matrice US_2021_CQEP'!X44+'matrice US_201015_CQEP'!X44</f>
        <v>0</v>
      </c>
      <c r="Y44" s="109">
        <f>'matrice US_2021_CQEP'!Y44+'matrice US_201015_CQEP'!Y44</f>
        <v>0</v>
      </c>
      <c r="Z44" s="109">
        <f>'matrice US_2021_CQEP'!Z44+'matrice US_201015_CQEP'!Z44</f>
        <v>0</v>
      </c>
      <c r="AA44" s="109">
        <f>'matrice US_2021_CQEP'!AA44+'matrice US_201015_CQEP'!AA44</f>
        <v>0</v>
      </c>
      <c r="AB44" s="109">
        <f>'matrice US_2021_CQEP'!AB44+'matrice US_201015_CQEP'!AB44</f>
        <v>0</v>
      </c>
      <c r="AC44" s="109">
        <f>'matrice US_2021_CQEP'!AC44+'matrice US_201015_CQEP'!AC44</f>
        <v>0</v>
      </c>
      <c r="AD44" s="109">
        <f>'matrice US_2021_CQEP'!AD44+'matrice US_201015_CQEP'!AD44</f>
        <v>0</v>
      </c>
      <c r="AE44" s="109">
        <f>'matrice US_2021_CQEP'!AE44+'matrice US_201015_CQEP'!AE44</f>
        <v>0</v>
      </c>
      <c r="AF44" s="109">
        <f>'matrice US_2021_CQEP'!AF44+'matrice US_201015_CQEP'!AF44</f>
        <v>0</v>
      </c>
      <c r="AG44" s="109">
        <f>'matrice US_2021_CQEP'!AG44+'matrice US_201015_CQEP'!AG44</f>
        <v>0</v>
      </c>
      <c r="AH44" s="109">
        <f>'matrice US_2021_CQEP'!AH44+'matrice US_201015_CQEP'!AH44</f>
        <v>1</v>
      </c>
      <c r="AI44" s="109">
        <f>'matrice US_2021_CQEP'!AI44+'matrice US_201015_CQEP'!AI44</f>
        <v>0</v>
      </c>
      <c r="AJ44" s="109">
        <f>'matrice US_2021_CQEP'!AJ44+'matrice US_201015_CQEP'!AJ44</f>
        <v>0</v>
      </c>
      <c r="AK44" s="109">
        <f>'matrice US_2021_CQEP'!AK44+'matrice US_201015_CQEP'!AK44</f>
        <v>0</v>
      </c>
      <c r="AL44" s="109">
        <f>'matrice US_2021_CQEP'!AL44+'matrice US_201015_CQEP'!AL44</f>
        <v>0</v>
      </c>
      <c r="AM44" s="109">
        <f>'matrice US_2021_CQEP'!AM44+'matrice US_201015_CQEP'!AM44</f>
        <v>0</v>
      </c>
      <c r="AN44" s="109">
        <f>'matrice US_2021_CQEP'!AN44+'matrice US_201015_CQEP'!AN44</f>
        <v>0</v>
      </c>
      <c r="AO44" s="109">
        <f>'matrice US_2021_CQEP'!AO44+'matrice US_201015_CQEP'!AO44</f>
        <v>0</v>
      </c>
      <c r="AP44" s="109">
        <f>'matrice US_2021_CQEP'!AP44+'matrice US_201015_CQEP'!AP44</f>
        <v>5</v>
      </c>
      <c r="AQ44" s="109">
        <f>'matrice US_2021_CQEP'!AQ44+'matrice US_201015_CQEP'!AQ44</f>
        <v>1</v>
      </c>
      <c r="AR44" s="109">
        <f>'matrice US_2021_CQEP'!AR44+'matrice US_201015_CQEP'!AR44</f>
        <v>0</v>
      </c>
      <c r="AS44" s="109"/>
      <c r="AT44" s="109">
        <f>'matrice US_2021_CQEP'!AT44+'matrice US_201015_CQEP'!AT44</f>
        <v>9</v>
      </c>
      <c r="AU44" s="109">
        <f>'matrice US_2021_CQEP'!AU44+'matrice US_201015_CQEP'!AU44</f>
        <v>0</v>
      </c>
      <c r="AV44" s="109">
        <f>'matrice US_2021_CQEP'!AV44+'matrice US_201015_CQEP'!AV44</f>
        <v>0</v>
      </c>
      <c r="AW44" s="109">
        <f>'matrice US_2021_CQEP'!AW44+'matrice US_201015_CQEP'!AW44</f>
        <v>0</v>
      </c>
      <c r="AX44" s="109">
        <f>'matrice US_2021_CQEP'!AX44+'matrice US_201015_CQEP'!AX44</f>
        <v>0</v>
      </c>
      <c r="AY44" s="109">
        <f>'matrice US_2021_CQEP'!AY44+'matrice US_201015_CQEP'!AY44</f>
        <v>0</v>
      </c>
      <c r="AZ44" s="109">
        <f>'matrice US_2021_CQEP'!AZ44+'matrice US_201015_CQEP'!AZ44</f>
        <v>0</v>
      </c>
      <c r="BA44" s="109">
        <f>'matrice US_2021_CQEP'!BA44+'matrice US_201015_CQEP'!BA44</f>
        <v>0</v>
      </c>
      <c r="BB44" s="109">
        <f>'matrice US_2021_CQEP'!BB44+'matrice US_201015_CQEP'!BB44</f>
        <v>0</v>
      </c>
      <c r="BC44" s="109">
        <f>'matrice US_2021_CQEP'!BC44+'matrice US_201015_CQEP'!BC44</f>
        <v>0</v>
      </c>
      <c r="BD44" s="181">
        <f>'matrice US_2021_CQEP'!BD44+'matrice US_201015_CQEP'!BD44</f>
        <v>0</v>
      </c>
      <c r="BE44" s="18"/>
    </row>
    <row r="45" spans="1:57" x14ac:dyDescent="0.25">
      <c r="A45" s="103" t="s">
        <v>141</v>
      </c>
      <c r="B45" s="144" t="s">
        <v>45</v>
      </c>
      <c r="C45" s="162">
        <f t="shared" si="0"/>
        <v>51</v>
      </c>
      <c r="D45" s="180">
        <f>'matrice US_2021_CQEP'!D45+'matrice US_201015_CQEP'!D45</f>
        <v>0</v>
      </c>
      <c r="E45" s="109">
        <f>'matrice US_2021_CQEP'!E45+'matrice US_201015_CQEP'!E45</f>
        <v>0</v>
      </c>
      <c r="F45" s="109">
        <f>'matrice US_2021_CQEP'!F45+'matrice US_201015_CQEP'!F45</f>
        <v>0</v>
      </c>
      <c r="G45" s="109">
        <f>'matrice US_2021_CQEP'!G45+'matrice US_201015_CQEP'!G45</f>
        <v>0</v>
      </c>
      <c r="H45" s="109">
        <f>'matrice US_2021_CQEP'!H45+'matrice US_201015_CQEP'!H45</f>
        <v>0</v>
      </c>
      <c r="I45" s="109">
        <f>'matrice US_2021_CQEP'!I45+'matrice US_201015_CQEP'!I45</f>
        <v>0</v>
      </c>
      <c r="J45" s="109">
        <f>'matrice US_2021_CQEP'!J45+'matrice US_201015_CQEP'!J45</f>
        <v>1</v>
      </c>
      <c r="K45" s="109">
        <f>'matrice US_2021_CQEP'!K45+'matrice US_201015_CQEP'!K45</f>
        <v>0</v>
      </c>
      <c r="L45" s="109">
        <f>'matrice US_2021_CQEP'!L45+'matrice US_201015_CQEP'!L45</f>
        <v>0</v>
      </c>
      <c r="M45" s="109">
        <f>'matrice US_2021_CQEP'!M45+'matrice US_201015_CQEP'!M45</f>
        <v>0</v>
      </c>
      <c r="N45" s="109">
        <f>'matrice US_2021_CQEP'!N45+'matrice US_201015_CQEP'!N45</f>
        <v>0</v>
      </c>
      <c r="O45" s="109">
        <f>'matrice US_2021_CQEP'!O45+'matrice US_201015_CQEP'!O45</f>
        <v>0</v>
      </c>
      <c r="P45" s="109">
        <f>'matrice US_2021_CQEP'!P45+'matrice US_201015_CQEP'!P45</f>
        <v>0</v>
      </c>
      <c r="Q45" s="109">
        <f>'matrice US_2021_CQEP'!Q45+'matrice US_201015_CQEP'!Q45</f>
        <v>0</v>
      </c>
      <c r="R45" s="109">
        <f>'matrice US_2021_CQEP'!R45+'matrice US_201015_CQEP'!R45</f>
        <v>2</v>
      </c>
      <c r="S45" s="109">
        <f>'matrice US_2021_CQEP'!S45+'matrice US_201015_CQEP'!S45</f>
        <v>0</v>
      </c>
      <c r="T45" s="109">
        <f>'matrice US_2021_CQEP'!T45+'matrice US_201015_CQEP'!T45</f>
        <v>0</v>
      </c>
      <c r="U45" s="109">
        <f>'matrice US_2021_CQEP'!U45+'matrice US_201015_CQEP'!U45</f>
        <v>0</v>
      </c>
      <c r="V45" s="109">
        <f>'matrice US_2021_CQEP'!V45+'matrice US_201015_CQEP'!V45</f>
        <v>0</v>
      </c>
      <c r="W45" s="109">
        <f>'matrice US_2021_CQEP'!W45+'matrice US_201015_CQEP'!W45</f>
        <v>0</v>
      </c>
      <c r="X45" s="109">
        <f>'matrice US_2021_CQEP'!X45+'matrice US_201015_CQEP'!X45</f>
        <v>1</v>
      </c>
      <c r="Y45" s="109">
        <f>'matrice US_2021_CQEP'!Y45+'matrice US_201015_CQEP'!Y45</f>
        <v>0</v>
      </c>
      <c r="Z45" s="109">
        <f>'matrice US_2021_CQEP'!Z45+'matrice US_201015_CQEP'!Z45</f>
        <v>0</v>
      </c>
      <c r="AA45" s="109">
        <f>'matrice US_2021_CQEP'!AA45+'matrice US_201015_CQEP'!AA45</f>
        <v>0</v>
      </c>
      <c r="AB45" s="109">
        <f>'matrice US_2021_CQEP'!AB45+'matrice US_201015_CQEP'!AB45</f>
        <v>0</v>
      </c>
      <c r="AC45" s="109">
        <f>'matrice US_2021_CQEP'!AC45+'matrice US_201015_CQEP'!AC45</f>
        <v>0</v>
      </c>
      <c r="AD45" s="109">
        <f>'matrice US_2021_CQEP'!AD45+'matrice US_201015_CQEP'!AD45</f>
        <v>1</v>
      </c>
      <c r="AE45" s="109">
        <f>'matrice US_2021_CQEP'!AE45+'matrice US_201015_CQEP'!AE45</f>
        <v>0</v>
      </c>
      <c r="AF45" s="109">
        <f>'matrice US_2021_CQEP'!AF45+'matrice US_201015_CQEP'!AF45</f>
        <v>0</v>
      </c>
      <c r="AG45" s="109">
        <f>'matrice US_2021_CQEP'!AG45+'matrice US_201015_CQEP'!AG45</f>
        <v>0</v>
      </c>
      <c r="AH45" s="109">
        <f>'matrice US_2021_CQEP'!AH45+'matrice US_201015_CQEP'!AH45</f>
        <v>1</v>
      </c>
      <c r="AI45" s="109">
        <f>'matrice US_2021_CQEP'!AI45+'matrice US_201015_CQEP'!AI45</f>
        <v>0</v>
      </c>
      <c r="AJ45" s="109">
        <f>'matrice US_2021_CQEP'!AJ45+'matrice US_201015_CQEP'!AJ45</f>
        <v>0</v>
      </c>
      <c r="AK45" s="109">
        <f>'matrice US_2021_CQEP'!AK45+'matrice US_201015_CQEP'!AK45</f>
        <v>0</v>
      </c>
      <c r="AL45" s="109">
        <f>'matrice US_2021_CQEP'!AL45+'matrice US_201015_CQEP'!AL45</f>
        <v>0</v>
      </c>
      <c r="AM45" s="109">
        <f>'matrice US_2021_CQEP'!AM45+'matrice US_201015_CQEP'!AM45</f>
        <v>0</v>
      </c>
      <c r="AN45" s="109">
        <f>'matrice US_2021_CQEP'!AN45+'matrice US_201015_CQEP'!AN45</f>
        <v>0</v>
      </c>
      <c r="AO45" s="109">
        <f>'matrice US_2021_CQEP'!AO45+'matrice US_201015_CQEP'!AO45</f>
        <v>1</v>
      </c>
      <c r="AP45" s="109">
        <f>'matrice US_2021_CQEP'!AP45+'matrice US_201015_CQEP'!AP45</f>
        <v>1</v>
      </c>
      <c r="AQ45" s="109">
        <f>'matrice US_2021_CQEP'!AQ45+'matrice US_201015_CQEP'!AQ45</f>
        <v>5</v>
      </c>
      <c r="AR45" s="109">
        <f>'matrice US_2021_CQEP'!AR45+'matrice US_201015_CQEP'!AR45</f>
        <v>2</v>
      </c>
      <c r="AS45" s="109">
        <f>'matrice US_2021_CQEP'!AS45+'matrice US_201015_CQEP'!AS45</f>
        <v>4</v>
      </c>
      <c r="AT45" s="109"/>
      <c r="AU45" s="109">
        <f>'matrice US_2021_CQEP'!AU45+'matrice US_201015_CQEP'!AU45</f>
        <v>29</v>
      </c>
      <c r="AV45" s="109">
        <f>'matrice US_2021_CQEP'!AV45+'matrice US_201015_CQEP'!AV45</f>
        <v>0</v>
      </c>
      <c r="AW45" s="109">
        <f>'matrice US_2021_CQEP'!AW45+'matrice US_201015_CQEP'!AW45</f>
        <v>0</v>
      </c>
      <c r="AX45" s="109">
        <f>'matrice US_2021_CQEP'!AX45+'matrice US_201015_CQEP'!AX45</f>
        <v>2</v>
      </c>
      <c r="AY45" s="109">
        <f>'matrice US_2021_CQEP'!AY45+'matrice US_201015_CQEP'!AY45</f>
        <v>0</v>
      </c>
      <c r="AZ45" s="109">
        <f>'matrice US_2021_CQEP'!AZ45+'matrice US_201015_CQEP'!AZ45</f>
        <v>0</v>
      </c>
      <c r="BA45" s="109">
        <f>'matrice US_2021_CQEP'!BA45+'matrice US_201015_CQEP'!BA45</f>
        <v>0</v>
      </c>
      <c r="BB45" s="109">
        <f>'matrice US_2021_CQEP'!BB45+'matrice US_201015_CQEP'!BB45</f>
        <v>1</v>
      </c>
      <c r="BC45" s="109">
        <f>'matrice US_2021_CQEP'!BC45+'matrice US_201015_CQEP'!BC45</f>
        <v>0</v>
      </c>
      <c r="BD45" s="181">
        <f>'matrice US_2021_CQEP'!BD45+'matrice US_201015_CQEP'!BD45</f>
        <v>0</v>
      </c>
      <c r="BE45" s="18"/>
    </row>
    <row r="46" spans="1:57" x14ac:dyDescent="0.25">
      <c r="A46" s="103" t="s">
        <v>142</v>
      </c>
      <c r="B46" s="144" t="s">
        <v>46</v>
      </c>
      <c r="C46" s="162">
        <f t="shared" si="0"/>
        <v>116</v>
      </c>
      <c r="D46" s="180">
        <f>'matrice US_2021_CQEP'!D46+'matrice US_201015_CQEP'!D46</f>
        <v>10</v>
      </c>
      <c r="E46" s="109">
        <f>'matrice US_2021_CQEP'!E46+'matrice US_201015_CQEP'!E46</f>
        <v>0</v>
      </c>
      <c r="F46" s="109">
        <f>'matrice US_2021_CQEP'!F46+'matrice US_201015_CQEP'!F46</f>
        <v>0</v>
      </c>
      <c r="G46" s="109">
        <f>'matrice US_2021_CQEP'!G46+'matrice US_201015_CQEP'!G46</f>
        <v>0</v>
      </c>
      <c r="H46" s="109">
        <f>'matrice US_2021_CQEP'!H46+'matrice US_201015_CQEP'!H46</f>
        <v>0</v>
      </c>
      <c r="I46" s="109">
        <f>'matrice US_2021_CQEP'!I46+'matrice US_201015_CQEP'!I46</f>
        <v>7</v>
      </c>
      <c r="J46" s="109">
        <f>'matrice US_2021_CQEP'!J46+'matrice US_201015_CQEP'!J46</f>
        <v>7</v>
      </c>
      <c r="K46" s="109">
        <f>'matrice US_2021_CQEP'!K46+'matrice US_201015_CQEP'!K46</f>
        <v>0</v>
      </c>
      <c r="L46" s="109">
        <f>'matrice US_2021_CQEP'!L46+'matrice US_201015_CQEP'!L46</f>
        <v>0</v>
      </c>
      <c r="M46" s="109">
        <f>'matrice US_2021_CQEP'!M46+'matrice US_201015_CQEP'!M46</f>
        <v>1</v>
      </c>
      <c r="N46" s="109">
        <f>'matrice US_2021_CQEP'!N46+'matrice US_201015_CQEP'!N46</f>
        <v>5</v>
      </c>
      <c r="O46" s="109">
        <f>'matrice US_2021_CQEP'!O46+'matrice US_201015_CQEP'!O46</f>
        <v>0</v>
      </c>
      <c r="P46" s="109">
        <f>'matrice US_2021_CQEP'!P46+'matrice US_201015_CQEP'!P46</f>
        <v>0</v>
      </c>
      <c r="Q46" s="109">
        <f>'matrice US_2021_CQEP'!Q46+'matrice US_201015_CQEP'!Q46</f>
        <v>1</v>
      </c>
      <c r="R46" s="109">
        <f>'matrice US_2021_CQEP'!R46+'matrice US_201015_CQEP'!R46</f>
        <v>2</v>
      </c>
      <c r="S46" s="109">
        <f>'matrice US_2021_CQEP'!S46+'matrice US_201015_CQEP'!S46</f>
        <v>0</v>
      </c>
      <c r="T46" s="109">
        <f>'matrice US_2021_CQEP'!T46+'matrice US_201015_CQEP'!T46</f>
        <v>0</v>
      </c>
      <c r="U46" s="109">
        <f>'matrice US_2021_CQEP'!U46+'matrice US_201015_CQEP'!U46</f>
        <v>0</v>
      </c>
      <c r="V46" s="109">
        <f>'matrice US_2021_CQEP'!V46+'matrice US_201015_CQEP'!V46</f>
        <v>0</v>
      </c>
      <c r="W46" s="109">
        <f>'matrice US_2021_CQEP'!W46+'matrice US_201015_CQEP'!W46</f>
        <v>1</v>
      </c>
      <c r="X46" s="109">
        <f>'matrice US_2021_CQEP'!X46+'matrice US_201015_CQEP'!X46</f>
        <v>0</v>
      </c>
      <c r="Y46" s="109">
        <f>'matrice US_2021_CQEP'!Y46+'matrice US_201015_CQEP'!Y46</f>
        <v>0</v>
      </c>
      <c r="Z46" s="109">
        <f>'matrice US_2021_CQEP'!Z46+'matrice US_201015_CQEP'!Z46</f>
        <v>0</v>
      </c>
      <c r="AA46" s="109">
        <f>'matrice US_2021_CQEP'!AA46+'matrice US_201015_CQEP'!AA46</f>
        <v>0</v>
      </c>
      <c r="AB46" s="109">
        <f>'matrice US_2021_CQEP'!AB46+'matrice US_201015_CQEP'!AB46</f>
        <v>0</v>
      </c>
      <c r="AC46" s="109">
        <f>'matrice US_2021_CQEP'!AC46+'matrice US_201015_CQEP'!AC46</f>
        <v>0</v>
      </c>
      <c r="AD46" s="109">
        <f>'matrice US_2021_CQEP'!AD46+'matrice US_201015_CQEP'!AD46</f>
        <v>0</v>
      </c>
      <c r="AE46" s="109">
        <f>'matrice US_2021_CQEP'!AE46+'matrice US_201015_CQEP'!AE46</f>
        <v>0</v>
      </c>
      <c r="AF46" s="109">
        <f>'matrice US_2021_CQEP'!AF46+'matrice US_201015_CQEP'!AF46</f>
        <v>0</v>
      </c>
      <c r="AG46" s="109">
        <f>'matrice US_2021_CQEP'!AG46+'matrice US_201015_CQEP'!AG46</f>
        <v>0</v>
      </c>
      <c r="AH46" s="109">
        <f>'matrice US_2021_CQEP'!AH46+'matrice US_201015_CQEP'!AH46</f>
        <v>0</v>
      </c>
      <c r="AI46" s="109">
        <f>'matrice US_2021_CQEP'!AI46+'matrice US_201015_CQEP'!AI46</f>
        <v>0</v>
      </c>
      <c r="AJ46" s="109">
        <f>'matrice US_2021_CQEP'!AJ46+'matrice US_201015_CQEP'!AJ46</f>
        <v>0</v>
      </c>
      <c r="AK46" s="109">
        <f>'matrice US_2021_CQEP'!AK46+'matrice US_201015_CQEP'!AK46</f>
        <v>0</v>
      </c>
      <c r="AL46" s="109">
        <f>'matrice US_2021_CQEP'!AL46+'matrice US_201015_CQEP'!AL46</f>
        <v>0</v>
      </c>
      <c r="AM46" s="109">
        <f>'matrice US_2021_CQEP'!AM46+'matrice US_201015_CQEP'!AM46</f>
        <v>0</v>
      </c>
      <c r="AN46" s="109">
        <f>'matrice US_2021_CQEP'!AN46+'matrice US_201015_CQEP'!AN46</f>
        <v>0</v>
      </c>
      <c r="AO46" s="109">
        <f>'matrice US_2021_CQEP'!AO46+'matrice US_201015_CQEP'!AO46</f>
        <v>1</v>
      </c>
      <c r="AP46" s="109">
        <f>'matrice US_2021_CQEP'!AP46+'matrice US_201015_CQEP'!AP46</f>
        <v>0</v>
      </c>
      <c r="AQ46" s="109">
        <f>'matrice US_2021_CQEP'!AQ46+'matrice US_201015_CQEP'!AQ46</f>
        <v>2</v>
      </c>
      <c r="AR46" s="109">
        <f>'matrice US_2021_CQEP'!AR46+'matrice US_201015_CQEP'!AR46</f>
        <v>1</v>
      </c>
      <c r="AS46" s="109">
        <f>'matrice US_2021_CQEP'!AS46+'matrice US_201015_CQEP'!AS46</f>
        <v>3</v>
      </c>
      <c r="AT46" s="109">
        <f>'matrice US_2021_CQEP'!AT46+'matrice US_201015_CQEP'!AT46</f>
        <v>48</v>
      </c>
      <c r="AU46" s="109"/>
      <c r="AV46" s="109">
        <f>'matrice US_2021_CQEP'!AV46+'matrice US_201015_CQEP'!AV46</f>
        <v>0</v>
      </c>
      <c r="AW46" s="109">
        <f>'matrice US_2021_CQEP'!AW46+'matrice US_201015_CQEP'!AW46</f>
        <v>1</v>
      </c>
      <c r="AX46" s="109">
        <f>'matrice US_2021_CQEP'!AX46+'matrice US_201015_CQEP'!AX46</f>
        <v>13</v>
      </c>
      <c r="AY46" s="109">
        <f>'matrice US_2021_CQEP'!AY46+'matrice US_201015_CQEP'!AY46</f>
        <v>0</v>
      </c>
      <c r="AZ46" s="109">
        <f>'matrice US_2021_CQEP'!AZ46+'matrice US_201015_CQEP'!AZ46</f>
        <v>0</v>
      </c>
      <c r="BA46" s="109">
        <f>'matrice US_2021_CQEP'!BA46+'matrice US_201015_CQEP'!BA46</f>
        <v>0</v>
      </c>
      <c r="BB46" s="109">
        <f>'matrice US_2021_CQEP'!BB46+'matrice US_201015_CQEP'!BB46</f>
        <v>1</v>
      </c>
      <c r="BC46" s="109">
        <f>'matrice US_2021_CQEP'!BC46+'matrice US_201015_CQEP'!BC46</f>
        <v>0</v>
      </c>
      <c r="BD46" s="181">
        <f>'matrice US_2021_CQEP'!BD46+'matrice US_201015_CQEP'!BD46</f>
        <v>12</v>
      </c>
      <c r="BE46" s="18"/>
    </row>
    <row r="47" spans="1:57" x14ac:dyDescent="0.25">
      <c r="A47" s="103" t="s">
        <v>143</v>
      </c>
      <c r="B47" s="144" t="s">
        <v>47</v>
      </c>
      <c r="C47" s="162">
        <f t="shared" si="0"/>
        <v>9</v>
      </c>
      <c r="D47" s="180">
        <f>'matrice US_2021_CQEP'!D47+'matrice US_201015_CQEP'!D47</f>
        <v>0</v>
      </c>
      <c r="E47" s="109">
        <f>'matrice US_2021_CQEP'!E47+'matrice US_201015_CQEP'!E47</f>
        <v>0</v>
      </c>
      <c r="F47" s="109">
        <f>'matrice US_2021_CQEP'!F47+'matrice US_201015_CQEP'!F47</f>
        <v>0</v>
      </c>
      <c r="G47" s="109">
        <f>'matrice US_2021_CQEP'!G47+'matrice US_201015_CQEP'!G47</f>
        <v>0</v>
      </c>
      <c r="H47" s="109">
        <f>'matrice US_2021_CQEP'!H47+'matrice US_201015_CQEP'!H47</f>
        <v>0</v>
      </c>
      <c r="I47" s="109">
        <f>'matrice US_2021_CQEP'!I47+'matrice US_201015_CQEP'!I47</f>
        <v>0</v>
      </c>
      <c r="J47" s="109">
        <f>'matrice US_2021_CQEP'!J47+'matrice US_201015_CQEP'!J47</f>
        <v>0</v>
      </c>
      <c r="K47" s="109">
        <f>'matrice US_2021_CQEP'!K47+'matrice US_201015_CQEP'!K47</f>
        <v>0</v>
      </c>
      <c r="L47" s="109">
        <f>'matrice US_2021_CQEP'!L47+'matrice US_201015_CQEP'!L47</f>
        <v>0</v>
      </c>
      <c r="M47" s="109">
        <f>'matrice US_2021_CQEP'!M47+'matrice US_201015_CQEP'!M47</f>
        <v>0</v>
      </c>
      <c r="N47" s="109">
        <f>'matrice US_2021_CQEP'!N47+'matrice US_201015_CQEP'!N47</f>
        <v>0</v>
      </c>
      <c r="O47" s="109">
        <f>'matrice US_2021_CQEP'!O47+'matrice US_201015_CQEP'!O47</f>
        <v>0</v>
      </c>
      <c r="P47" s="109">
        <f>'matrice US_2021_CQEP'!P47+'matrice US_201015_CQEP'!P47</f>
        <v>0</v>
      </c>
      <c r="Q47" s="109">
        <f>'matrice US_2021_CQEP'!Q47+'matrice US_201015_CQEP'!Q47</f>
        <v>0</v>
      </c>
      <c r="R47" s="109">
        <f>'matrice US_2021_CQEP'!R47+'matrice US_201015_CQEP'!R47</f>
        <v>1</v>
      </c>
      <c r="S47" s="109">
        <f>'matrice US_2021_CQEP'!S47+'matrice US_201015_CQEP'!S47</f>
        <v>0</v>
      </c>
      <c r="T47" s="109">
        <f>'matrice US_2021_CQEP'!T47+'matrice US_201015_CQEP'!T47</f>
        <v>0</v>
      </c>
      <c r="U47" s="109">
        <f>'matrice US_2021_CQEP'!U47+'matrice US_201015_CQEP'!U47</f>
        <v>0</v>
      </c>
      <c r="V47" s="109">
        <f>'matrice US_2021_CQEP'!V47+'matrice US_201015_CQEP'!V47</f>
        <v>0</v>
      </c>
      <c r="W47" s="109">
        <f>'matrice US_2021_CQEP'!W47+'matrice US_201015_CQEP'!W47</f>
        <v>0</v>
      </c>
      <c r="X47" s="109">
        <f>'matrice US_2021_CQEP'!X47+'matrice US_201015_CQEP'!X47</f>
        <v>1</v>
      </c>
      <c r="Y47" s="109">
        <f>'matrice US_2021_CQEP'!Y47+'matrice US_201015_CQEP'!Y47</f>
        <v>0</v>
      </c>
      <c r="Z47" s="109">
        <f>'matrice US_2021_CQEP'!Z47+'matrice US_201015_CQEP'!Z47</f>
        <v>0</v>
      </c>
      <c r="AA47" s="109">
        <f>'matrice US_2021_CQEP'!AA47+'matrice US_201015_CQEP'!AA47</f>
        <v>0</v>
      </c>
      <c r="AB47" s="109">
        <f>'matrice US_2021_CQEP'!AB47+'matrice US_201015_CQEP'!AB47</f>
        <v>0</v>
      </c>
      <c r="AC47" s="109">
        <f>'matrice US_2021_CQEP'!AC47+'matrice US_201015_CQEP'!AC47</f>
        <v>0</v>
      </c>
      <c r="AD47" s="109">
        <f>'matrice US_2021_CQEP'!AD47+'matrice US_201015_CQEP'!AD47</f>
        <v>1</v>
      </c>
      <c r="AE47" s="109">
        <f>'matrice US_2021_CQEP'!AE47+'matrice US_201015_CQEP'!AE47</f>
        <v>2</v>
      </c>
      <c r="AF47" s="109">
        <f>'matrice US_2021_CQEP'!AF47+'matrice US_201015_CQEP'!AF47</f>
        <v>0</v>
      </c>
      <c r="AG47" s="109">
        <f>'matrice US_2021_CQEP'!AG47+'matrice US_201015_CQEP'!AG47</f>
        <v>0</v>
      </c>
      <c r="AH47" s="109">
        <f>'matrice US_2021_CQEP'!AH47+'matrice US_201015_CQEP'!AH47</f>
        <v>0</v>
      </c>
      <c r="AI47" s="109">
        <f>'matrice US_2021_CQEP'!AI47+'matrice US_201015_CQEP'!AI47</f>
        <v>0</v>
      </c>
      <c r="AJ47" s="109">
        <f>'matrice US_2021_CQEP'!AJ47+'matrice US_201015_CQEP'!AJ47</f>
        <v>0</v>
      </c>
      <c r="AK47" s="109">
        <f>'matrice US_2021_CQEP'!AK47+'matrice US_201015_CQEP'!AK47</f>
        <v>0</v>
      </c>
      <c r="AL47" s="109">
        <f>'matrice US_2021_CQEP'!AL47+'matrice US_201015_CQEP'!AL47</f>
        <v>0</v>
      </c>
      <c r="AM47" s="109">
        <f>'matrice US_2021_CQEP'!AM47+'matrice US_201015_CQEP'!AM47</f>
        <v>0</v>
      </c>
      <c r="AN47" s="109">
        <f>'matrice US_2021_CQEP'!AN47+'matrice US_201015_CQEP'!AN47</f>
        <v>0</v>
      </c>
      <c r="AO47" s="109">
        <f>'matrice US_2021_CQEP'!AO47+'matrice US_201015_CQEP'!AO47</f>
        <v>0</v>
      </c>
      <c r="AP47" s="109">
        <f>'matrice US_2021_CQEP'!AP47+'matrice US_201015_CQEP'!AP47</f>
        <v>0</v>
      </c>
      <c r="AQ47" s="109">
        <f>'matrice US_2021_CQEP'!AQ47+'matrice US_201015_CQEP'!AQ47</f>
        <v>0</v>
      </c>
      <c r="AR47" s="109">
        <f>'matrice US_2021_CQEP'!AR47+'matrice US_201015_CQEP'!AR47</f>
        <v>0</v>
      </c>
      <c r="AS47" s="109">
        <f>'matrice US_2021_CQEP'!AS47+'matrice US_201015_CQEP'!AS47</f>
        <v>0</v>
      </c>
      <c r="AT47" s="109">
        <f>'matrice US_2021_CQEP'!AT47+'matrice US_201015_CQEP'!AT47</f>
        <v>0</v>
      </c>
      <c r="AU47" s="109">
        <f>'matrice US_2021_CQEP'!AU47+'matrice US_201015_CQEP'!AU47</f>
        <v>2</v>
      </c>
      <c r="AV47" s="109"/>
      <c r="AW47" s="109">
        <f>'matrice US_2021_CQEP'!AW47+'matrice US_201015_CQEP'!AW47</f>
        <v>2</v>
      </c>
      <c r="AX47" s="109">
        <f>'matrice US_2021_CQEP'!AX47+'matrice US_201015_CQEP'!AX47</f>
        <v>0</v>
      </c>
      <c r="AY47" s="109">
        <f>'matrice US_2021_CQEP'!AY47+'matrice US_201015_CQEP'!AY47</f>
        <v>0</v>
      </c>
      <c r="AZ47" s="109">
        <f>'matrice US_2021_CQEP'!AZ47+'matrice US_201015_CQEP'!AZ47</f>
        <v>0</v>
      </c>
      <c r="BA47" s="109">
        <f>'matrice US_2021_CQEP'!BA47+'matrice US_201015_CQEP'!BA47</f>
        <v>0</v>
      </c>
      <c r="BB47" s="109">
        <f>'matrice US_2021_CQEP'!BB47+'matrice US_201015_CQEP'!BB47</f>
        <v>0</v>
      </c>
      <c r="BC47" s="109">
        <f>'matrice US_2021_CQEP'!BC47+'matrice US_201015_CQEP'!BC47</f>
        <v>0</v>
      </c>
      <c r="BD47" s="181">
        <f>'matrice US_2021_CQEP'!BD47+'matrice US_201015_CQEP'!BD47</f>
        <v>0</v>
      </c>
      <c r="BE47" s="18"/>
    </row>
    <row r="48" spans="1:57" x14ac:dyDescent="0.25">
      <c r="A48" s="103" t="s">
        <v>144</v>
      </c>
      <c r="B48" s="144" t="s">
        <v>48</v>
      </c>
      <c r="C48" s="162">
        <f t="shared" si="0"/>
        <v>30</v>
      </c>
      <c r="D48" s="180">
        <f>'matrice US_2021_CQEP'!D48+'matrice US_201015_CQEP'!D48</f>
        <v>0</v>
      </c>
      <c r="E48" s="109">
        <f>'matrice US_2021_CQEP'!E48+'matrice US_201015_CQEP'!E48</f>
        <v>0</v>
      </c>
      <c r="F48" s="109">
        <f>'matrice US_2021_CQEP'!F48+'matrice US_201015_CQEP'!F48</f>
        <v>0</v>
      </c>
      <c r="G48" s="109">
        <f>'matrice US_2021_CQEP'!G48+'matrice US_201015_CQEP'!G48</f>
        <v>0</v>
      </c>
      <c r="H48" s="109">
        <f>'matrice US_2021_CQEP'!H48+'matrice US_201015_CQEP'!H48</f>
        <v>0</v>
      </c>
      <c r="I48" s="109">
        <f>'matrice US_2021_CQEP'!I48+'matrice US_201015_CQEP'!I48</f>
        <v>0</v>
      </c>
      <c r="J48" s="109">
        <f>'matrice US_2021_CQEP'!J48+'matrice US_201015_CQEP'!J48</f>
        <v>0</v>
      </c>
      <c r="K48" s="109">
        <f>'matrice US_2021_CQEP'!K48+'matrice US_201015_CQEP'!K48</f>
        <v>0</v>
      </c>
      <c r="L48" s="109">
        <f>'matrice US_2021_CQEP'!L48+'matrice US_201015_CQEP'!L48</f>
        <v>0</v>
      </c>
      <c r="M48" s="109">
        <f>'matrice US_2021_CQEP'!M48+'matrice US_201015_CQEP'!M48</f>
        <v>0</v>
      </c>
      <c r="N48" s="109">
        <f>'matrice US_2021_CQEP'!N48+'matrice US_201015_CQEP'!N48</f>
        <v>0</v>
      </c>
      <c r="O48" s="109">
        <f>'matrice US_2021_CQEP'!O48+'matrice US_201015_CQEP'!O48</f>
        <v>0</v>
      </c>
      <c r="P48" s="109">
        <f>'matrice US_2021_CQEP'!P48+'matrice US_201015_CQEP'!P48</f>
        <v>0</v>
      </c>
      <c r="Q48" s="109">
        <f>'matrice US_2021_CQEP'!Q48+'matrice US_201015_CQEP'!Q48</f>
        <v>0</v>
      </c>
      <c r="R48" s="109">
        <f>'matrice US_2021_CQEP'!R48+'matrice US_201015_CQEP'!R48</f>
        <v>2</v>
      </c>
      <c r="S48" s="109">
        <f>'matrice US_2021_CQEP'!S48+'matrice US_201015_CQEP'!S48</f>
        <v>0</v>
      </c>
      <c r="T48" s="109">
        <f>'matrice US_2021_CQEP'!T48+'matrice US_201015_CQEP'!T48</f>
        <v>0</v>
      </c>
      <c r="U48" s="109">
        <f>'matrice US_2021_CQEP'!U48+'matrice US_201015_CQEP'!U48</f>
        <v>0</v>
      </c>
      <c r="V48" s="109">
        <f>'matrice US_2021_CQEP'!V48+'matrice US_201015_CQEP'!V48</f>
        <v>0</v>
      </c>
      <c r="W48" s="109">
        <f>'matrice US_2021_CQEP'!W48+'matrice US_201015_CQEP'!W48</f>
        <v>2</v>
      </c>
      <c r="X48" s="109">
        <f>'matrice US_2021_CQEP'!X48+'matrice US_201015_CQEP'!X48</f>
        <v>1</v>
      </c>
      <c r="Y48" s="109">
        <f>'matrice US_2021_CQEP'!Y48+'matrice US_201015_CQEP'!Y48</f>
        <v>1</v>
      </c>
      <c r="Z48" s="109">
        <f>'matrice US_2021_CQEP'!Z48+'matrice US_201015_CQEP'!Z48</f>
        <v>0</v>
      </c>
      <c r="AA48" s="109">
        <f>'matrice US_2021_CQEP'!AA48+'matrice US_201015_CQEP'!AA48</f>
        <v>0</v>
      </c>
      <c r="AB48" s="109">
        <f>'matrice US_2021_CQEP'!AB48+'matrice US_201015_CQEP'!AB48</f>
        <v>0</v>
      </c>
      <c r="AC48" s="109">
        <f>'matrice US_2021_CQEP'!AC48+'matrice US_201015_CQEP'!AC48</f>
        <v>0</v>
      </c>
      <c r="AD48" s="109">
        <f>'matrice US_2021_CQEP'!AD48+'matrice US_201015_CQEP'!AD48</f>
        <v>0</v>
      </c>
      <c r="AE48" s="109">
        <f>'matrice US_2021_CQEP'!AE48+'matrice US_201015_CQEP'!AE48</f>
        <v>1</v>
      </c>
      <c r="AF48" s="109">
        <f>'matrice US_2021_CQEP'!AF48+'matrice US_201015_CQEP'!AF48</f>
        <v>0</v>
      </c>
      <c r="AG48" s="109">
        <f>'matrice US_2021_CQEP'!AG48+'matrice US_201015_CQEP'!AG48</f>
        <v>0</v>
      </c>
      <c r="AH48" s="109">
        <f>'matrice US_2021_CQEP'!AH48+'matrice US_201015_CQEP'!AH48</f>
        <v>0</v>
      </c>
      <c r="AI48" s="109">
        <f>'matrice US_2021_CQEP'!AI48+'matrice US_201015_CQEP'!AI48</f>
        <v>0</v>
      </c>
      <c r="AJ48" s="109">
        <f>'matrice US_2021_CQEP'!AJ48+'matrice US_201015_CQEP'!AJ48</f>
        <v>0</v>
      </c>
      <c r="AK48" s="109">
        <f>'matrice US_2021_CQEP'!AK48+'matrice US_201015_CQEP'!AK48</f>
        <v>0</v>
      </c>
      <c r="AL48" s="109">
        <f>'matrice US_2021_CQEP'!AL48+'matrice US_201015_CQEP'!AL48</f>
        <v>0</v>
      </c>
      <c r="AM48" s="109">
        <f>'matrice US_2021_CQEP'!AM48+'matrice US_201015_CQEP'!AM48</f>
        <v>0</v>
      </c>
      <c r="AN48" s="109">
        <f>'matrice US_2021_CQEP'!AN48+'matrice US_201015_CQEP'!AN48</f>
        <v>0</v>
      </c>
      <c r="AO48" s="109">
        <f>'matrice US_2021_CQEP'!AO48+'matrice US_201015_CQEP'!AO48</f>
        <v>0</v>
      </c>
      <c r="AP48" s="109">
        <f>'matrice US_2021_CQEP'!AP48+'matrice US_201015_CQEP'!AP48</f>
        <v>0</v>
      </c>
      <c r="AQ48" s="109">
        <f>'matrice US_2021_CQEP'!AQ48+'matrice US_201015_CQEP'!AQ48</f>
        <v>0</v>
      </c>
      <c r="AR48" s="109">
        <f>'matrice US_2021_CQEP'!AR48+'matrice US_201015_CQEP'!AR48</f>
        <v>0</v>
      </c>
      <c r="AS48" s="109">
        <f>'matrice US_2021_CQEP'!AS48+'matrice US_201015_CQEP'!AS48</f>
        <v>0</v>
      </c>
      <c r="AT48" s="109">
        <f>'matrice US_2021_CQEP'!AT48+'matrice US_201015_CQEP'!AT48</f>
        <v>4</v>
      </c>
      <c r="AU48" s="109">
        <f>'matrice US_2021_CQEP'!AU48+'matrice US_201015_CQEP'!AU48</f>
        <v>0</v>
      </c>
      <c r="AV48" s="109">
        <f>'matrice US_2021_CQEP'!AV48+'matrice US_201015_CQEP'!AV48</f>
        <v>14</v>
      </c>
      <c r="AW48" s="109"/>
      <c r="AX48" s="109">
        <f>'matrice US_2021_CQEP'!AX48+'matrice US_201015_CQEP'!AX48</f>
        <v>0</v>
      </c>
      <c r="AY48" s="109">
        <f>'matrice US_2021_CQEP'!AY48+'matrice US_201015_CQEP'!AY48</f>
        <v>1</v>
      </c>
      <c r="AZ48" s="109">
        <f>'matrice US_2021_CQEP'!AZ48+'matrice US_201015_CQEP'!AZ48</f>
        <v>0</v>
      </c>
      <c r="BA48" s="109">
        <f>'matrice US_2021_CQEP'!BA48+'matrice US_201015_CQEP'!BA48</f>
        <v>1</v>
      </c>
      <c r="BB48" s="109">
        <f>'matrice US_2021_CQEP'!BB48+'matrice US_201015_CQEP'!BB48</f>
        <v>1</v>
      </c>
      <c r="BC48" s="109">
        <f>'matrice US_2021_CQEP'!BC48+'matrice US_201015_CQEP'!BC48</f>
        <v>0</v>
      </c>
      <c r="BD48" s="181">
        <f>'matrice US_2021_CQEP'!BD48+'matrice US_201015_CQEP'!BD48</f>
        <v>2</v>
      </c>
      <c r="BE48" s="18"/>
    </row>
    <row r="49" spans="1:57" x14ac:dyDescent="0.25">
      <c r="A49" s="103" t="s">
        <v>145</v>
      </c>
      <c r="B49" s="144" t="s">
        <v>49</v>
      </c>
      <c r="C49" s="162">
        <f t="shared" si="0"/>
        <v>55</v>
      </c>
      <c r="D49" s="180">
        <f>'matrice US_2021_CQEP'!D49+'matrice US_201015_CQEP'!D49</f>
        <v>3</v>
      </c>
      <c r="E49" s="109">
        <f>'matrice US_2021_CQEP'!E49+'matrice US_201015_CQEP'!E49</f>
        <v>0</v>
      </c>
      <c r="F49" s="109">
        <f>'matrice US_2021_CQEP'!F49+'matrice US_201015_CQEP'!F49</f>
        <v>0</v>
      </c>
      <c r="G49" s="109">
        <f>'matrice US_2021_CQEP'!G49+'matrice US_201015_CQEP'!G49</f>
        <v>1</v>
      </c>
      <c r="H49" s="109">
        <f>'matrice US_2021_CQEP'!H49+'matrice US_201015_CQEP'!H49</f>
        <v>0</v>
      </c>
      <c r="I49" s="109">
        <f>'matrice US_2021_CQEP'!I49+'matrice US_201015_CQEP'!I49</f>
        <v>4</v>
      </c>
      <c r="J49" s="109">
        <f>'matrice US_2021_CQEP'!J49+'matrice US_201015_CQEP'!J49</f>
        <v>11</v>
      </c>
      <c r="K49" s="109">
        <f>'matrice US_2021_CQEP'!K49+'matrice US_201015_CQEP'!K49</f>
        <v>0</v>
      </c>
      <c r="L49" s="109">
        <f>'matrice US_2021_CQEP'!L49+'matrice US_201015_CQEP'!L49</f>
        <v>0</v>
      </c>
      <c r="M49" s="109">
        <f>'matrice US_2021_CQEP'!M49+'matrice US_201015_CQEP'!M49</f>
        <v>1</v>
      </c>
      <c r="N49" s="109">
        <f>'matrice US_2021_CQEP'!N49+'matrice US_201015_CQEP'!N49</f>
        <v>3</v>
      </c>
      <c r="O49" s="109">
        <f>'matrice US_2021_CQEP'!O49+'matrice US_201015_CQEP'!O49</f>
        <v>0</v>
      </c>
      <c r="P49" s="109">
        <f>'matrice US_2021_CQEP'!P49+'matrice US_201015_CQEP'!P49</f>
        <v>0</v>
      </c>
      <c r="Q49" s="109">
        <f>'matrice US_2021_CQEP'!Q49+'matrice US_201015_CQEP'!Q49</f>
        <v>0</v>
      </c>
      <c r="R49" s="109">
        <f>'matrice US_2021_CQEP'!R49+'matrice US_201015_CQEP'!R49</f>
        <v>5</v>
      </c>
      <c r="S49" s="109">
        <f>'matrice US_2021_CQEP'!S49+'matrice US_201015_CQEP'!S49</f>
        <v>0</v>
      </c>
      <c r="T49" s="109">
        <f>'matrice US_2021_CQEP'!T49+'matrice US_201015_CQEP'!T49</f>
        <v>0</v>
      </c>
      <c r="U49" s="109">
        <f>'matrice US_2021_CQEP'!U49+'matrice US_201015_CQEP'!U49</f>
        <v>0</v>
      </c>
      <c r="V49" s="109">
        <f>'matrice US_2021_CQEP'!V49+'matrice US_201015_CQEP'!V49</f>
        <v>0</v>
      </c>
      <c r="W49" s="109">
        <f>'matrice US_2021_CQEP'!W49+'matrice US_201015_CQEP'!W49</f>
        <v>1</v>
      </c>
      <c r="X49" s="109">
        <f>'matrice US_2021_CQEP'!X49+'matrice US_201015_CQEP'!X49</f>
        <v>0</v>
      </c>
      <c r="Y49" s="109">
        <f>'matrice US_2021_CQEP'!Y49+'matrice US_201015_CQEP'!Y49</f>
        <v>0</v>
      </c>
      <c r="Z49" s="109">
        <f>'matrice US_2021_CQEP'!Z49+'matrice US_201015_CQEP'!Z49</f>
        <v>0</v>
      </c>
      <c r="AA49" s="109">
        <f>'matrice US_2021_CQEP'!AA49+'matrice US_201015_CQEP'!AA49</f>
        <v>0</v>
      </c>
      <c r="AB49" s="109">
        <f>'matrice US_2021_CQEP'!AB49+'matrice US_201015_CQEP'!AB49</f>
        <v>0</v>
      </c>
      <c r="AC49" s="109">
        <f>'matrice US_2021_CQEP'!AC49+'matrice US_201015_CQEP'!AC49</f>
        <v>1</v>
      </c>
      <c r="AD49" s="109">
        <f>'matrice US_2021_CQEP'!AD49+'matrice US_201015_CQEP'!AD49</f>
        <v>0</v>
      </c>
      <c r="AE49" s="109">
        <f>'matrice US_2021_CQEP'!AE49+'matrice US_201015_CQEP'!AE49</f>
        <v>2</v>
      </c>
      <c r="AF49" s="109">
        <f>'matrice US_2021_CQEP'!AF49+'matrice US_201015_CQEP'!AF49</f>
        <v>0</v>
      </c>
      <c r="AG49" s="109">
        <f>'matrice US_2021_CQEP'!AG49+'matrice US_201015_CQEP'!AG49</f>
        <v>1</v>
      </c>
      <c r="AH49" s="109">
        <f>'matrice US_2021_CQEP'!AH49+'matrice US_201015_CQEP'!AH49</f>
        <v>6</v>
      </c>
      <c r="AI49" s="109">
        <f>'matrice US_2021_CQEP'!AI49+'matrice US_201015_CQEP'!AI49</f>
        <v>0</v>
      </c>
      <c r="AJ49" s="109">
        <f>'matrice US_2021_CQEP'!AJ49+'matrice US_201015_CQEP'!AJ49</f>
        <v>0</v>
      </c>
      <c r="AK49" s="109">
        <f>'matrice US_2021_CQEP'!AK49+'matrice US_201015_CQEP'!AK49</f>
        <v>0</v>
      </c>
      <c r="AL49" s="109">
        <f>'matrice US_2021_CQEP'!AL49+'matrice US_201015_CQEP'!AL49</f>
        <v>0</v>
      </c>
      <c r="AM49" s="109">
        <f>'matrice US_2021_CQEP'!AM49+'matrice US_201015_CQEP'!AM49</f>
        <v>0</v>
      </c>
      <c r="AN49" s="109">
        <f>'matrice US_2021_CQEP'!AN49+'matrice US_201015_CQEP'!AN49</f>
        <v>0</v>
      </c>
      <c r="AO49" s="109">
        <f>'matrice US_2021_CQEP'!AO49+'matrice US_201015_CQEP'!AO49</f>
        <v>0</v>
      </c>
      <c r="AP49" s="109">
        <f>'matrice US_2021_CQEP'!AP49+'matrice US_201015_CQEP'!AP49</f>
        <v>0</v>
      </c>
      <c r="AQ49" s="109">
        <f>'matrice US_2021_CQEP'!AQ49+'matrice US_201015_CQEP'!AQ49</f>
        <v>0</v>
      </c>
      <c r="AR49" s="109">
        <f>'matrice US_2021_CQEP'!AR49+'matrice US_201015_CQEP'!AR49</f>
        <v>0</v>
      </c>
      <c r="AS49" s="109">
        <f>'matrice US_2021_CQEP'!AS49+'matrice US_201015_CQEP'!AS49</f>
        <v>0</v>
      </c>
      <c r="AT49" s="109">
        <f>'matrice US_2021_CQEP'!AT49+'matrice US_201015_CQEP'!AT49</f>
        <v>3</v>
      </c>
      <c r="AU49" s="109">
        <f>'matrice US_2021_CQEP'!AU49+'matrice US_201015_CQEP'!AU49</f>
        <v>2</v>
      </c>
      <c r="AV49" s="109">
        <f>'matrice US_2021_CQEP'!AV49+'matrice US_201015_CQEP'!AV49</f>
        <v>0</v>
      </c>
      <c r="AW49" s="109">
        <f>'matrice US_2021_CQEP'!AW49+'matrice US_201015_CQEP'!AW49</f>
        <v>0</v>
      </c>
      <c r="AX49" s="109"/>
      <c r="AY49" s="109">
        <f>'matrice US_2021_CQEP'!AY49+'matrice US_201015_CQEP'!AY49</f>
        <v>0</v>
      </c>
      <c r="AZ49" s="109">
        <f>'matrice US_2021_CQEP'!AZ49+'matrice US_201015_CQEP'!AZ49</f>
        <v>0</v>
      </c>
      <c r="BA49" s="109">
        <f>'matrice US_2021_CQEP'!BA49+'matrice US_201015_CQEP'!BA49</f>
        <v>2</v>
      </c>
      <c r="BB49" s="109">
        <f>'matrice US_2021_CQEP'!BB49+'matrice US_201015_CQEP'!BB49</f>
        <v>1</v>
      </c>
      <c r="BC49" s="109">
        <f>'matrice US_2021_CQEP'!BC49+'matrice US_201015_CQEP'!BC49</f>
        <v>0</v>
      </c>
      <c r="BD49" s="181">
        <f>'matrice US_2021_CQEP'!BD49+'matrice US_201015_CQEP'!BD49</f>
        <v>8</v>
      </c>
      <c r="BE49" s="18"/>
    </row>
    <row r="50" spans="1:57" x14ac:dyDescent="0.25">
      <c r="A50" s="68" t="s">
        <v>146</v>
      </c>
      <c r="B50" s="145" t="s">
        <v>50</v>
      </c>
      <c r="C50" s="162">
        <f t="shared" si="0"/>
        <v>15</v>
      </c>
      <c r="D50" s="180">
        <f>'matrice US_2021_CQEP'!D50+'matrice US_201015_CQEP'!D50</f>
        <v>0</v>
      </c>
      <c r="E50" s="109">
        <f>'matrice US_2021_CQEP'!E50+'matrice US_201015_CQEP'!E50</f>
        <v>0</v>
      </c>
      <c r="F50" s="109">
        <f>'matrice US_2021_CQEP'!F50+'matrice US_201015_CQEP'!F50</f>
        <v>0</v>
      </c>
      <c r="G50" s="109">
        <f>'matrice US_2021_CQEP'!G50+'matrice US_201015_CQEP'!G50</f>
        <v>0</v>
      </c>
      <c r="H50" s="109">
        <f>'matrice US_2021_CQEP'!H50+'matrice US_201015_CQEP'!H50</f>
        <v>0</v>
      </c>
      <c r="I50" s="109">
        <f>'matrice US_2021_CQEP'!I50+'matrice US_201015_CQEP'!I50</f>
        <v>0</v>
      </c>
      <c r="J50" s="109">
        <f>'matrice US_2021_CQEP'!J50+'matrice US_201015_CQEP'!J50</f>
        <v>1</v>
      </c>
      <c r="K50" s="109">
        <f>'matrice US_2021_CQEP'!K50+'matrice US_201015_CQEP'!K50</f>
        <v>0</v>
      </c>
      <c r="L50" s="109">
        <f>'matrice US_2021_CQEP'!L50+'matrice US_201015_CQEP'!L50</f>
        <v>0</v>
      </c>
      <c r="M50" s="109">
        <f>'matrice US_2021_CQEP'!M50+'matrice US_201015_CQEP'!M50</f>
        <v>0</v>
      </c>
      <c r="N50" s="109">
        <f>'matrice US_2021_CQEP'!N50+'matrice US_201015_CQEP'!N50</f>
        <v>0</v>
      </c>
      <c r="O50" s="109">
        <f>'matrice US_2021_CQEP'!O50+'matrice US_201015_CQEP'!O50</f>
        <v>0</v>
      </c>
      <c r="P50" s="109">
        <f>'matrice US_2021_CQEP'!P50+'matrice US_201015_CQEP'!P50</f>
        <v>0</v>
      </c>
      <c r="Q50" s="109">
        <f>'matrice US_2021_CQEP'!Q50+'matrice US_201015_CQEP'!Q50</f>
        <v>0</v>
      </c>
      <c r="R50" s="109">
        <f>'matrice US_2021_CQEP'!R50+'matrice US_201015_CQEP'!R50</f>
        <v>0</v>
      </c>
      <c r="S50" s="109">
        <f>'matrice US_2021_CQEP'!S50+'matrice US_201015_CQEP'!S50</f>
        <v>0</v>
      </c>
      <c r="T50" s="109">
        <f>'matrice US_2021_CQEP'!T50+'matrice US_201015_CQEP'!T50</f>
        <v>0</v>
      </c>
      <c r="U50" s="109">
        <f>'matrice US_2021_CQEP'!U50+'matrice US_201015_CQEP'!U50</f>
        <v>0</v>
      </c>
      <c r="V50" s="109">
        <f>'matrice US_2021_CQEP'!V50+'matrice US_201015_CQEP'!V50</f>
        <v>0</v>
      </c>
      <c r="W50" s="109">
        <f>'matrice US_2021_CQEP'!W50+'matrice US_201015_CQEP'!W50</f>
        <v>0</v>
      </c>
      <c r="X50" s="109">
        <f>'matrice US_2021_CQEP'!X50+'matrice US_201015_CQEP'!X50</f>
        <v>0</v>
      </c>
      <c r="Y50" s="109">
        <f>'matrice US_2021_CQEP'!Y50+'matrice US_201015_CQEP'!Y50</f>
        <v>0</v>
      </c>
      <c r="Z50" s="109">
        <f>'matrice US_2021_CQEP'!Z50+'matrice US_201015_CQEP'!Z50</f>
        <v>1</v>
      </c>
      <c r="AA50" s="109">
        <f>'matrice US_2021_CQEP'!AA50+'matrice US_201015_CQEP'!AA50</f>
        <v>0</v>
      </c>
      <c r="AB50" s="109">
        <f>'matrice US_2021_CQEP'!AB50+'matrice US_201015_CQEP'!AB50</f>
        <v>0</v>
      </c>
      <c r="AC50" s="109">
        <f>'matrice US_2021_CQEP'!AC50+'matrice US_201015_CQEP'!AC50</f>
        <v>0</v>
      </c>
      <c r="AD50" s="109">
        <f>'matrice US_2021_CQEP'!AD50+'matrice US_201015_CQEP'!AD50</f>
        <v>0</v>
      </c>
      <c r="AE50" s="109">
        <f>'matrice US_2021_CQEP'!AE50+'matrice US_201015_CQEP'!AE50</f>
        <v>0</v>
      </c>
      <c r="AF50" s="109">
        <f>'matrice US_2021_CQEP'!AF50+'matrice US_201015_CQEP'!AF50</f>
        <v>0</v>
      </c>
      <c r="AG50" s="109">
        <f>'matrice US_2021_CQEP'!AG50+'matrice US_201015_CQEP'!AG50</f>
        <v>0</v>
      </c>
      <c r="AH50" s="109">
        <f>'matrice US_2021_CQEP'!AH50+'matrice US_201015_CQEP'!AH50</f>
        <v>0</v>
      </c>
      <c r="AI50" s="109">
        <f>'matrice US_2021_CQEP'!AI50+'matrice US_201015_CQEP'!AI50</f>
        <v>0</v>
      </c>
      <c r="AJ50" s="109">
        <f>'matrice US_2021_CQEP'!AJ50+'matrice US_201015_CQEP'!AJ50</f>
        <v>0</v>
      </c>
      <c r="AK50" s="109">
        <f>'matrice US_2021_CQEP'!AK50+'matrice US_201015_CQEP'!AK50</f>
        <v>0</v>
      </c>
      <c r="AL50" s="109">
        <f>'matrice US_2021_CQEP'!AL50+'matrice US_201015_CQEP'!AL50</f>
        <v>0</v>
      </c>
      <c r="AM50" s="109">
        <f>'matrice US_2021_CQEP'!AM50+'matrice US_201015_CQEP'!AM50</f>
        <v>0</v>
      </c>
      <c r="AN50" s="109">
        <f>'matrice US_2021_CQEP'!AN50+'matrice US_201015_CQEP'!AN50</f>
        <v>0</v>
      </c>
      <c r="AO50" s="109">
        <f>'matrice US_2021_CQEP'!AO50+'matrice US_201015_CQEP'!AO50</f>
        <v>0</v>
      </c>
      <c r="AP50" s="109">
        <f>'matrice US_2021_CQEP'!AP50+'matrice US_201015_CQEP'!AP50</f>
        <v>0</v>
      </c>
      <c r="AQ50" s="109">
        <f>'matrice US_2021_CQEP'!AQ50+'matrice US_201015_CQEP'!AQ50</f>
        <v>0</v>
      </c>
      <c r="AR50" s="109">
        <f>'matrice US_2021_CQEP'!AR50+'matrice US_201015_CQEP'!AR50</f>
        <v>0</v>
      </c>
      <c r="AS50" s="109">
        <f>'matrice US_2021_CQEP'!AS50+'matrice US_201015_CQEP'!AS50</f>
        <v>0</v>
      </c>
      <c r="AT50" s="109">
        <f>'matrice US_2021_CQEP'!AT50+'matrice US_201015_CQEP'!AT50</f>
        <v>2</v>
      </c>
      <c r="AU50" s="109">
        <f>'matrice US_2021_CQEP'!AU50+'matrice US_201015_CQEP'!AU50</f>
        <v>3</v>
      </c>
      <c r="AV50" s="109">
        <f>'matrice US_2021_CQEP'!AV50+'matrice US_201015_CQEP'!AV50</f>
        <v>0</v>
      </c>
      <c r="AW50" s="109">
        <f>'matrice US_2021_CQEP'!AW50+'matrice US_201015_CQEP'!AW50</f>
        <v>0</v>
      </c>
      <c r="AX50" s="109">
        <f>'matrice US_2021_CQEP'!AX50+'matrice US_201015_CQEP'!AX50</f>
        <v>0</v>
      </c>
      <c r="AY50" s="109"/>
      <c r="AZ50" s="109">
        <f>'matrice US_2021_CQEP'!AZ50+'matrice US_201015_CQEP'!AZ50</f>
        <v>0</v>
      </c>
      <c r="BA50" s="109">
        <f>'matrice US_2021_CQEP'!BA50+'matrice US_201015_CQEP'!BA50</f>
        <v>2</v>
      </c>
      <c r="BB50" s="109">
        <f>'matrice US_2021_CQEP'!BB50+'matrice US_201015_CQEP'!BB50</f>
        <v>6</v>
      </c>
      <c r="BC50" s="109">
        <f>'matrice US_2021_CQEP'!BC50+'matrice US_201015_CQEP'!BC50</f>
        <v>0</v>
      </c>
      <c r="BD50" s="181">
        <f>'matrice US_2021_CQEP'!BD50+'matrice US_201015_CQEP'!BD50</f>
        <v>0</v>
      </c>
      <c r="BE50" s="18"/>
    </row>
    <row r="51" spans="1:57" x14ac:dyDescent="0.25">
      <c r="A51" s="68" t="s">
        <v>147</v>
      </c>
      <c r="B51" s="145" t="s">
        <v>51</v>
      </c>
      <c r="C51" s="162">
        <f t="shared" si="0"/>
        <v>8</v>
      </c>
      <c r="D51" s="180">
        <f>'matrice US_2021_CQEP'!D51+'matrice US_201015_CQEP'!D51</f>
        <v>1</v>
      </c>
      <c r="E51" s="109">
        <f>'matrice US_2021_CQEP'!E51+'matrice US_201015_CQEP'!E51</f>
        <v>0</v>
      </c>
      <c r="F51" s="109">
        <f>'matrice US_2021_CQEP'!F51+'matrice US_201015_CQEP'!F51</f>
        <v>0</v>
      </c>
      <c r="G51" s="109">
        <f>'matrice US_2021_CQEP'!G51+'matrice US_201015_CQEP'!G51</f>
        <v>0</v>
      </c>
      <c r="H51" s="109">
        <f>'matrice US_2021_CQEP'!H51+'matrice US_201015_CQEP'!H51</f>
        <v>0</v>
      </c>
      <c r="I51" s="109">
        <f>'matrice US_2021_CQEP'!I51+'matrice US_201015_CQEP'!I51</f>
        <v>0</v>
      </c>
      <c r="J51" s="109">
        <f>'matrice US_2021_CQEP'!J51+'matrice US_201015_CQEP'!J51</f>
        <v>0</v>
      </c>
      <c r="K51" s="109">
        <f>'matrice US_2021_CQEP'!K51+'matrice US_201015_CQEP'!K51</f>
        <v>0</v>
      </c>
      <c r="L51" s="109">
        <f>'matrice US_2021_CQEP'!L51+'matrice US_201015_CQEP'!L51</f>
        <v>0</v>
      </c>
      <c r="M51" s="109">
        <f>'matrice US_2021_CQEP'!M51+'matrice US_201015_CQEP'!M51</f>
        <v>0</v>
      </c>
      <c r="N51" s="109">
        <f>'matrice US_2021_CQEP'!N51+'matrice US_201015_CQEP'!N51</f>
        <v>0</v>
      </c>
      <c r="O51" s="109">
        <f>'matrice US_2021_CQEP'!O51+'matrice US_201015_CQEP'!O51</f>
        <v>3</v>
      </c>
      <c r="P51" s="109">
        <f>'matrice US_2021_CQEP'!P51+'matrice US_201015_CQEP'!P51</f>
        <v>0</v>
      </c>
      <c r="Q51" s="109">
        <f>'matrice US_2021_CQEP'!Q51+'matrice US_201015_CQEP'!Q51</f>
        <v>0</v>
      </c>
      <c r="R51" s="109">
        <f>'matrice US_2021_CQEP'!R51+'matrice US_201015_CQEP'!R51</f>
        <v>0</v>
      </c>
      <c r="S51" s="109">
        <f>'matrice US_2021_CQEP'!S51+'matrice US_201015_CQEP'!S51</f>
        <v>1</v>
      </c>
      <c r="T51" s="109">
        <f>'matrice US_2021_CQEP'!T51+'matrice US_201015_CQEP'!T51</f>
        <v>0</v>
      </c>
      <c r="U51" s="109">
        <f>'matrice US_2021_CQEP'!U51+'matrice US_201015_CQEP'!U51</f>
        <v>0</v>
      </c>
      <c r="V51" s="109">
        <f>'matrice US_2021_CQEP'!V51+'matrice US_201015_CQEP'!V51</f>
        <v>0</v>
      </c>
      <c r="W51" s="109">
        <f>'matrice US_2021_CQEP'!W51+'matrice US_201015_CQEP'!W51</f>
        <v>0</v>
      </c>
      <c r="X51" s="109">
        <f>'matrice US_2021_CQEP'!X51+'matrice US_201015_CQEP'!X51</f>
        <v>0</v>
      </c>
      <c r="Y51" s="109">
        <f>'matrice US_2021_CQEP'!Y51+'matrice US_201015_CQEP'!Y51</f>
        <v>0</v>
      </c>
      <c r="Z51" s="109">
        <f>'matrice US_2021_CQEP'!Z51+'matrice US_201015_CQEP'!Z51</f>
        <v>0</v>
      </c>
      <c r="AA51" s="109">
        <f>'matrice US_2021_CQEP'!AA51+'matrice US_201015_CQEP'!AA51</f>
        <v>0</v>
      </c>
      <c r="AB51" s="109">
        <f>'matrice US_2021_CQEP'!AB51+'matrice US_201015_CQEP'!AB51</f>
        <v>0</v>
      </c>
      <c r="AC51" s="109">
        <f>'matrice US_2021_CQEP'!AC51+'matrice US_201015_CQEP'!AC51</f>
        <v>0</v>
      </c>
      <c r="AD51" s="109">
        <f>'matrice US_2021_CQEP'!AD51+'matrice US_201015_CQEP'!AD51</f>
        <v>0</v>
      </c>
      <c r="AE51" s="109">
        <f>'matrice US_2021_CQEP'!AE51+'matrice US_201015_CQEP'!AE51</f>
        <v>1</v>
      </c>
      <c r="AF51" s="109">
        <f>'matrice US_2021_CQEP'!AF51+'matrice US_201015_CQEP'!AF51</f>
        <v>0</v>
      </c>
      <c r="AG51" s="109">
        <f>'matrice US_2021_CQEP'!AG51+'matrice US_201015_CQEP'!AG51</f>
        <v>0</v>
      </c>
      <c r="AH51" s="109">
        <f>'matrice US_2021_CQEP'!AH51+'matrice US_201015_CQEP'!AH51</f>
        <v>0</v>
      </c>
      <c r="AI51" s="109">
        <f>'matrice US_2021_CQEP'!AI51+'matrice US_201015_CQEP'!AI51</f>
        <v>0</v>
      </c>
      <c r="AJ51" s="109">
        <f>'matrice US_2021_CQEP'!AJ51+'matrice US_201015_CQEP'!AJ51</f>
        <v>0</v>
      </c>
      <c r="AK51" s="109">
        <f>'matrice US_2021_CQEP'!AK51+'matrice US_201015_CQEP'!AK51</f>
        <v>0</v>
      </c>
      <c r="AL51" s="109">
        <f>'matrice US_2021_CQEP'!AL51+'matrice US_201015_CQEP'!AL51</f>
        <v>0</v>
      </c>
      <c r="AM51" s="109">
        <f>'matrice US_2021_CQEP'!AM51+'matrice US_201015_CQEP'!AM51</f>
        <v>0</v>
      </c>
      <c r="AN51" s="109">
        <f>'matrice US_2021_CQEP'!AN51+'matrice US_201015_CQEP'!AN51</f>
        <v>0</v>
      </c>
      <c r="AO51" s="109">
        <f>'matrice US_2021_CQEP'!AO51+'matrice US_201015_CQEP'!AO51</f>
        <v>0</v>
      </c>
      <c r="AP51" s="109">
        <f>'matrice US_2021_CQEP'!AP51+'matrice US_201015_CQEP'!AP51</f>
        <v>0</v>
      </c>
      <c r="AQ51" s="109">
        <f>'matrice US_2021_CQEP'!AQ51+'matrice US_201015_CQEP'!AQ51</f>
        <v>0</v>
      </c>
      <c r="AR51" s="109">
        <f>'matrice US_2021_CQEP'!AR51+'matrice US_201015_CQEP'!AR51</f>
        <v>0</v>
      </c>
      <c r="AS51" s="109">
        <f>'matrice US_2021_CQEP'!AS51+'matrice US_201015_CQEP'!AS51</f>
        <v>0</v>
      </c>
      <c r="AT51" s="109">
        <f>'matrice US_2021_CQEP'!AT51+'matrice US_201015_CQEP'!AT51</f>
        <v>0</v>
      </c>
      <c r="AU51" s="109">
        <f>'matrice US_2021_CQEP'!AU51+'matrice US_201015_CQEP'!AU51</f>
        <v>0</v>
      </c>
      <c r="AV51" s="109">
        <f>'matrice US_2021_CQEP'!AV51+'matrice US_201015_CQEP'!AV51</f>
        <v>0</v>
      </c>
      <c r="AW51" s="109">
        <f>'matrice US_2021_CQEP'!AW51+'matrice US_201015_CQEP'!AW51</f>
        <v>0</v>
      </c>
      <c r="AX51" s="109">
        <f>'matrice US_2021_CQEP'!AX51+'matrice US_201015_CQEP'!AX51</f>
        <v>0</v>
      </c>
      <c r="AY51" s="109">
        <f>'matrice US_2021_CQEP'!AY51+'matrice US_201015_CQEP'!AY51</f>
        <v>1</v>
      </c>
      <c r="AZ51" s="109"/>
      <c r="BA51" s="109">
        <f>'matrice US_2021_CQEP'!BA51+'matrice US_201015_CQEP'!BA51</f>
        <v>0</v>
      </c>
      <c r="BB51" s="109">
        <f>'matrice US_2021_CQEP'!BB51+'matrice US_201015_CQEP'!BB51</f>
        <v>0</v>
      </c>
      <c r="BC51" s="109">
        <f>'matrice US_2021_CQEP'!BC51+'matrice US_201015_CQEP'!BC51</f>
        <v>0</v>
      </c>
      <c r="BD51" s="181">
        <f>'matrice US_2021_CQEP'!BD51+'matrice US_201015_CQEP'!BD51</f>
        <v>1</v>
      </c>
      <c r="BE51" s="18"/>
    </row>
    <row r="52" spans="1:57" x14ac:dyDescent="0.25">
      <c r="A52" s="68" t="s">
        <v>148</v>
      </c>
      <c r="B52" s="145" t="s">
        <v>52</v>
      </c>
      <c r="C52" s="162">
        <f t="shared" si="0"/>
        <v>13</v>
      </c>
      <c r="D52" s="180">
        <f>'matrice US_2021_CQEP'!D52+'matrice US_201015_CQEP'!D52</f>
        <v>0</v>
      </c>
      <c r="E52" s="109">
        <f>'matrice US_2021_CQEP'!E52+'matrice US_201015_CQEP'!E52</f>
        <v>0</v>
      </c>
      <c r="F52" s="109">
        <f>'matrice US_2021_CQEP'!F52+'matrice US_201015_CQEP'!F52</f>
        <v>0</v>
      </c>
      <c r="G52" s="109">
        <f>'matrice US_2021_CQEP'!G52+'matrice US_201015_CQEP'!G52</f>
        <v>0</v>
      </c>
      <c r="H52" s="109">
        <f>'matrice US_2021_CQEP'!H52+'matrice US_201015_CQEP'!H52</f>
        <v>0</v>
      </c>
      <c r="I52" s="109">
        <f>'matrice US_2021_CQEP'!I52+'matrice US_201015_CQEP'!I52</f>
        <v>0</v>
      </c>
      <c r="J52" s="109">
        <f>'matrice US_2021_CQEP'!J52+'matrice US_201015_CQEP'!J52</f>
        <v>0</v>
      </c>
      <c r="K52" s="109">
        <f>'matrice US_2021_CQEP'!K52+'matrice US_201015_CQEP'!K52</f>
        <v>0</v>
      </c>
      <c r="L52" s="109">
        <f>'matrice US_2021_CQEP'!L52+'matrice US_201015_CQEP'!L52</f>
        <v>0</v>
      </c>
      <c r="M52" s="109">
        <f>'matrice US_2021_CQEP'!M52+'matrice US_201015_CQEP'!M52</f>
        <v>0</v>
      </c>
      <c r="N52" s="109">
        <f>'matrice US_2021_CQEP'!N52+'matrice US_201015_CQEP'!N52</f>
        <v>0</v>
      </c>
      <c r="O52" s="109">
        <f>'matrice US_2021_CQEP'!O52+'matrice US_201015_CQEP'!O52</f>
        <v>0</v>
      </c>
      <c r="P52" s="109">
        <f>'matrice US_2021_CQEP'!P52+'matrice US_201015_CQEP'!P52</f>
        <v>0</v>
      </c>
      <c r="Q52" s="109">
        <f>'matrice US_2021_CQEP'!Q52+'matrice US_201015_CQEP'!Q52</f>
        <v>0</v>
      </c>
      <c r="R52" s="109">
        <f>'matrice US_2021_CQEP'!R52+'matrice US_201015_CQEP'!R52</f>
        <v>5</v>
      </c>
      <c r="S52" s="109">
        <f>'matrice US_2021_CQEP'!S52+'matrice US_201015_CQEP'!S52</f>
        <v>0</v>
      </c>
      <c r="T52" s="109">
        <f>'matrice US_2021_CQEP'!T52+'matrice US_201015_CQEP'!T52</f>
        <v>0</v>
      </c>
      <c r="U52" s="109">
        <f>'matrice US_2021_CQEP'!U52+'matrice US_201015_CQEP'!U52</f>
        <v>0</v>
      </c>
      <c r="V52" s="109">
        <f>'matrice US_2021_CQEP'!V52+'matrice US_201015_CQEP'!V52</f>
        <v>0</v>
      </c>
      <c r="W52" s="109">
        <f>'matrice US_2021_CQEP'!W52+'matrice US_201015_CQEP'!W52</f>
        <v>0</v>
      </c>
      <c r="X52" s="109">
        <f>'matrice US_2021_CQEP'!X52+'matrice US_201015_CQEP'!X52</f>
        <v>0</v>
      </c>
      <c r="Y52" s="109">
        <f>'matrice US_2021_CQEP'!Y52+'matrice US_201015_CQEP'!Y52</f>
        <v>0</v>
      </c>
      <c r="Z52" s="109">
        <f>'matrice US_2021_CQEP'!Z52+'matrice US_201015_CQEP'!Z52</f>
        <v>0</v>
      </c>
      <c r="AA52" s="109">
        <f>'matrice US_2021_CQEP'!AA52+'matrice US_201015_CQEP'!AA52</f>
        <v>0</v>
      </c>
      <c r="AB52" s="109">
        <f>'matrice US_2021_CQEP'!AB52+'matrice US_201015_CQEP'!AB52</f>
        <v>0</v>
      </c>
      <c r="AC52" s="109">
        <f>'matrice US_2021_CQEP'!AC52+'matrice US_201015_CQEP'!AC52</f>
        <v>1</v>
      </c>
      <c r="AD52" s="109">
        <f>'matrice US_2021_CQEP'!AD52+'matrice US_201015_CQEP'!AD52</f>
        <v>0</v>
      </c>
      <c r="AE52" s="109">
        <f>'matrice US_2021_CQEP'!AE52+'matrice US_201015_CQEP'!AE52</f>
        <v>0</v>
      </c>
      <c r="AF52" s="109">
        <f>'matrice US_2021_CQEP'!AF52+'matrice US_201015_CQEP'!AF52</f>
        <v>0</v>
      </c>
      <c r="AG52" s="109">
        <f>'matrice US_2021_CQEP'!AG52+'matrice US_201015_CQEP'!AG52</f>
        <v>0</v>
      </c>
      <c r="AH52" s="109">
        <f>'matrice US_2021_CQEP'!AH52+'matrice US_201015_CQEP'!AH52</f>
        <v>0</v>
      </c>
      <c r="AI52" s="109">
        <f>'matrice US_2021_CQEP'!AI52+'matrice US_201015_CQEP'!AI52</f>
        <v>0</v>
      </c>
      <c r="AJ52" s="109">
        <f>'matrice US_2021_CQEP'!AJ52+'matrice US_201015_CQEP'!AJ52</f>
        <v>0</v>
      </c>
      <c r="AK52" s="109">
        <f>'matrice US_2021_CQEP'!AK52+'matrice US_201015_CQEP'!AK52</f>
        <v>0</v>
      </c>
      <c r="AL52" s="109">
        <f>'matrice US_2021_CQEP'!AL52+'matrice US_201015_CQEP'!AL52</f>
        <v>0</v>
      </c>
      <c r="AM52" s="109">
        <f>'matrice US_2021_CQEP'!AM52+'matrice US_201015_CQEP'!AM52</f>
        <v>0</v>
      </c>
      <c r="AN52" s="109">
        <f>'matrice US_2021_CQEP'!AN52+'matrice US_201015_CQEP'!AN52</f>
        <v>0</v>
      </c>
      <c r="AO52" s="109">
        <f>'matrice US_2021_CQEP'!AO52+'matrice US_201015_CQEP'!AO52</f>
        <v>1</v>
      </c>
      <c r="AP52" s="109">
        <f>'matrice US_2021_CQEP'!AP52+'matrice US_201015_CQEP'!AP52</f>
        <v>1</v>
      </c>
      <c r="AQ52" s="109">
        <f>'matrice US_2021_CQEP'!AQ52+'matrice US_201015_CQEP'!AQ52</f>
        <v>0</v>
      </c>
      <c r="AR52" s="109">
        <f>'matrice US_2021_CQEP'!AR52+'matrice US_201015_CQEP'!AR52</f>
        <v>0</v>
      </c>
      <c r="AS52" s="109">
        <f>'matrice US_2021_CQEP'!AS52+'matrice US_201015_CQEP'!AS52</f>
        <v>0</v>
      </c>
      <c r="AT52" s="109">
        <f>'matrice US_2021_CQEP'!AT52+'matrice US_201015_CQEP'!AT52</f>
        <v>0</v>
      </c>
      <c r="AU52" s="109">
        <f>'matrice US_2021_CQEP'!AU52+'matrice US_201015_CQEP'!AU52</f>
        <v>0</v>
      </c>
      <c r="AV52" s="109">
        <f>'matrice US_2021_CQEP'!AV52+'matrice US_201015_CQEP'!AV52</f>
        <v>0</v>
      </c>
      <c r="AW52" s="109">
        <f>'matrice US_2021_CQEP'!AW52+'matrice US_201015_CQEP'!AW52</f>
        <v>0</v>
      </c>
      <c r="AX52" s="109">
        <f>'matrice US_2021_CQEP'!AX52+'matrice US_201015_CQEP'!AX52</f>
        <v>0</v>
      </c>
      <c r="AY52" s="109">
        <f>'matrice US_2021_CQEP'!AY52+'matrice US_201015_CQEP'!AY52</f>
        <v>1</v>
      </c>
      <c r="AZ52" s="109">
        <f>'matrice US_2021_CQEP'!AZ52+'matrice US_201015_CQEP'!AZ52</f>
        <v>0</v>
      </c>
      <c r="BA52" s="109"/>
      <c r="BB52" s="109">
        <f>'matrice US_2021_CQEP'!BB52+'matrice US_201015_CQEP'!BB52</f>
        <v>2</v>
      </c>
      <c r="BC52" s="109">
        <f>'matrice US_2021_CQEP'!BC52+'matrice US_201015_CQEP'!BC52</f>
        <v>2</v>
      </c>
      <c r="BD52" s="181">
        <f>'matrice US_2021_CQEP'!BD52+'matrice US_201015_CQEP'!BD52</f>
        <v>0</v>
      </c>
      <c r="BE52" s="18"/>
    </row>
    <row r="53" spans="1:57" x14ac:dyDescent="0.25">
      <c r="A53" s="68" t="s">
        <v>149</v>
      </c>
      <c r="B53" s="145" t="s">
        <v>53</v>
      </c>
      <c r="C53" s="162">
        <f t="shared" si="0"/>
        <v>71</v>
      </c>
      <c r="D53" s="180">
        <f>'matrice US_2021_CQEP'!D53+'matrice US_201015_CQEP'!D53</f>
        <v>5</v>
      </c>
      <c r="E53" s="109">
        <f>'matrice US_2021_CQEP'!E53+'matrice US_201015_CQEP'!E53</f>
        <v>0</v>
      </c>
      <c r="F53" s="109">
        <f>'matrice US_2021_CQEP'!F53+'matrice US_201015_CQEP'!F53</f>
        <v>1</v>
      </c>
      <c r="G53" s="109">
        <f>'matrice US_2021_CQEP'!G53+'matrice US_201015_CQEP'!G53</f>
        <v>0</v>
      </c>
      <c r="H53" s="109">
        <f>'matrice US_2021_CQEP'!H53+'matrice US_201015_CQEP'!H53</f>
        <v>0</v>
      </c>
      <c r="I53" s="109">
        <f>'matrice US_2021_CQEP'!I53+'matrice US_201015_CQEP'!I53</f>
        <v>3</v>
      </c>
      <c r="J53" s="109">
        <f>'matrice US_2021_CQEP'!J53+'matrice US_201015_CQEP'!J53</f>
        <v>1</v>
      </c>
      <c r="K53" s="109">
        <f>'matrice US_2021_CQEP'!K53+'matrice US_201015_CQEP'!K53</f>
        <v>0</v>
      </c>
      <c r="L53" s="109">
        <f>'matrice US_2021_CQEP'!L53+'matrice US_201015_CQEP'!L53</f>
        <v>0</v>
      </c>
      <c r="M53" s="109">
        <f>'matrice US_2021_CQEP'!M53+'matrice US_201015_CQEP'!M53</f>
        <v>0</v>
      </c>
      <c r="N53" s="109">
        <f>'matrice US_2021_CQEP'!N53+'matrice US_201015_CQEP'!N53</f>
        <v>3</v>
      </c>
      <c r="O53" s="109">
        <f>'matrice US_2021_CQEP'!O53+'matrice US_201015_CQEP'!O53</f>
        <v>0</v>
      </c>
      <c r="P53" s="109">
        <f>'matrice US_2021_CQEP'!P53+'matrice US_201015_CQEP'!P53</f>
        <v>0</v>
      </c>
      <c r="Q53" s="109">
        <f>'matrice US_2021_CQEP'!Q53+'matrice US_201015_CQEP'!Q53</f>
        <v>1</v>
      </c>
      <c r="R53" s="109">
        <f>'matrice US_2021_CQEP'!R53+'matrice US_201015_CQEP'!R53</f>
        <v>2</v>
      </c>
      <c r="S53" s="109">
        <f>'matrice US_2021_CQEP'!S53+'matrice US_201015_CQEP'!S53</f>
        <v>0</v>
      </c>
      <c r="T53" s="109">
        <f>'matrice US_2021_CQEP'!T53+'matrice US_201015_CQEP'!T53</f>
        <v>0</v>
      </c>
      <c r="U53" s="109">
        <f>'matrice US_2021_CQEP'!U53+'matrice US_201015_CQEP'!U53</f>
        <v>0</v>
      </c>
      <c r="V53" s="109">
        <f>'matrice US_2021_CQEP'!V53+'matrice US_201015_CQEP'!V53</f>
        <v>0</v>
      </c>
      <c r="W53" s="109">
        <f>'matrice US_2021_CQEP'!W53+'matrice US_201015_CQEP'!W53</f>
        <v>0</v>
      </c>
      <c r="X53" s="109">
        <f>'matrice US_2021_CQEP'!X53+'matrice US_201015_CQEP'!X53</f>
        <v>0</v>
      </c>
      <c r="Y53" s="109">
        <f>'matrice US_2021_CQEP'!Y53+'matrice US_201015_CQEP'!Y53</f>
        <v>1</v>
      </c>
      <c r="Z53" s="109">
        <f>'matrice US_2021_CQEP'!Z53+'matrice US_201015_CQEP'!Z53</f>
        <v>0</v>
      </c>
      <c r="AA53" s="109">
        <f>'matrice US_2021_CQEP'!AA53+'matrice US_201015_CQEP'!AA53</f>
        <v>1</v>
      </c>
      <c r="AB53" s="109">
        <f>'matrice US_2021_CQEP'!AB53+'matrice US_201015_CQEP'!AB53</f>
        <v>1</v>
      </c>
      <c r="AC53" s="109">
        <f>'matrice US_2021_CQEP'!AC53+'matrice US_201015_CQEP'!AC53</f>
        <v>2</v>
      </c>
      <c r="AD53" s="109">
        <f>'matrice US_2021_CQEP'!AD53+'matrice US_201015_CQEP'!AD53</f>
        <v>1</v>
      </c>
      <c r="AE53" s="109">
        <f>'matrice US_2021_CQEP'!AE53+'matrice US_201015_CQEP'!AE53</f>
        <v>1</v>
      </c>
      <c r="AF53" s="109">
        <f>'matrice US_2021_CQEP'!AF53+'matrice US_201015_CQEP'!AF53</f>
        <v>0</v>
      </c>
      <c r="AG53" s="109">
        <f>'matrice US_2021_CQEP'!AG53+'matrice US_201015_CQEP'!AG53</f>
        <v>0</v>
      </c>
      <c r="AH53" s="109">
        <f>'matrice US_2021_CQEP'!AH53+'matrice US_201015_CQEP'!AH53</f>
        <v>0</v>
      </c>
      <c r="AI53" s="109">
        <f>'matrice US_2021_CQEP'!AI53+'matrice US_201015_CQEP'!AI53</f>
        <v>0</v>
      </c>
      <c r="AJ53" s="109">
        <f>'matrice US_2021_CQEP'!AJ53+'matrice US_201015_CQEP'!AJ53</f>
        <v>0</v>
      </c>
      <c r="AK53" s="109">
        <f>'matrice US_2021_CQEP'!AK53+'matrice US_201015_CQEP'!AK53</f>
        <v>0</v>
      </c>
      <c r="AL53" s="109">
        <f>'matrice US_2021_CQEP'!AL53+'matrice US_201015_CQEP'!AL53</f>
        <v>0</v>
      </c>
      <c r="AM53" s="109">
        <f>'matrice US_2021_CQEP'!AM53+'matrice US_201015_CQEP'!AM53</f>
        <v>0</v>
      </c>
      <c r="AN53" s="109">
        <f>'matrice US_2021_CQEP'!AN53+'matrice US_201015_CQEP'!AN53</f>
        <v>0</v>
      </c>
      <c r="AO53" s="109">
        <f>'matrice US_2021_CQEP'!AO53+'matrice US_201015_CQEP'!AO53</f>
        <v>2</v>
      </c>
      <c r="AP53" s="109">
        <f>'matrice US_2021_CQEP'!AP53+'matrice US_201015_CQEP'!AP53</f>
        <v>0</v>
      </c>
      <c r="AQ53" s="109">
        <f>'matrice US_2021_CQEP'!AQ53+'matrice US_201015_CQEP'!AQ53</f>
        <v>0</v>
      </c>
      <c r="AR53" s="109">
        <f>'matrice US_2021_CQEP'!AR53+'matrice US_201015_CQEP'!AR53</f>
        <v>0</v>
      </c>
      <c r="AS53" s="109">
        <f>'matrice US_2021_CQEP'!AS53+'matrice US_201015_CQEP'!AS53</f>
        <v>0</v>
      </c>
      <c r="AT53" s="109">
        <f>'matrice US_2021_CQEP'!AT53+'matrice US_201015_CQEP'!AT53</f>
        <v>9</v>
      </c>
      <c r="AU53" s="109">
        <f>'matrice US_2021_CQEP'!AU53+'matrice US_201015_CQEP'!AU53</f>
        <v>7</v>
      </c>
      <c r="AV53" s="109">
        <f>'matrice US_2021_CQEP'!AV53+'matrice US_201015_CQEP'!AV53</f>
        <v>0</v>
      </c>
      <c r="AW53" s="109">
        <f>'matrice US_2021_CQEP'!AW53+'matrice US_201015_CQEP'!AW53</f>
        <v>0</v>
      </c>
      <c r="AX53" s="109">
        <f>'matrice US_2021_CQEP'!AX53+'matrice US_201015_CQEP'!AX53</f>
        <v>1</v>
      </c>
      <c r="AY53" s="109">
        <f>'matrice US_2021_CQEP'!AY53+'matrice US_201015_CQEP'!AY53</f>
        <v>2</v>
      </c>
      <c r="AZ53" s="109">
        <f>'matrice US_2021_CQEP'!AZ53+'matrice US_201015_CQEP'!AZ53</f>
        <v>0</v>
      </c>
      <c r="BA53" s="109">
        <f>'matrice US_2021_CQEP'!BA53+'matrice US_201015_CQEP'!BA53</f>
        <v>11</v>
      </c>
      <c r="BB53" s="109"/>
      <c r="BC53" s="109">
        <f>'matrice US_2021_CQEP'!BC53+'matrice US_201015_CQEP'!BC53</f>
        <v>0</v>
      </c>
      <c r="BD53" s="181">
        <f>'matrice US_2021_CQEP'!BD53+'matrice US_201015_CQEP'!BD53</f>
        <v>16</v>
      </c>
      <c r="BE53" s="18"/>
    </row>
    <row r="54" spans="1:57" x14ac:dyDescent="0.25">
      <c r="A54" s="68" t="s">
        <v>150</v>
      </c>
      <c r="B54" s="145" t="s">
        <v>54</v>
      </c>
      <c r="C54" s="162">
        <f t="shared" si="0"/>
        <v>24</v>
      </c>
      <c r="D54" s="180">
        <f>'matrice US_2021_CQEP'!D54+'matrice US_201015_CQEP'!D54</f>
        <v>3</v>
      </c>
      <c r="E54" s="109">
        <f>'matrice US_2021_CQEP'!E54+'matrice US_201015_CQEP'!E54</f>
        <v>4</v>
      </c>
      <c r="F54" s="109">
        <f>'matrice US_2021_CQEP'!F54+'matrice US_201015_CQEP'!F54</f>
        <v>2</v>
      </c>
      <c r="G54" s="109">
        <f>'matrice US_2021_CQEP'!G54+'matrice US_201015_CQEP'!G54</f>
        <v>0</v>
      </c>
      <c r="H54" s="109">
        <f>'matrice US_2021_CQEP'!H54+'matrice US_201015_CQEP'!H54</f>
        <v>0</v>
      </c>
      <c r="I54" s="109">
        <f>'matrice US_2021_CQEP'!I54+'matrice US_201015_CQEP'!I54</f>
        <v>0</v>
      </c>
      <c r="J54" s="109">
        <f>'matrice US_2021_CQEP'!J54+'matrice US_201015_CQEP'!J54</f>
        <v>0</v>
      </c>
      <c r="K54" s="109">
        <f>'matrice US_2021_CQEP'!K54+'matrice US_201015_CQEP'!K54</f>
        <v>0</v>
      </c>
      <c r="L54" s="109">
        <f>'matrice US_2021_CQEP'!L54+'matrice US_201015_CQEP'!L54</f>
        <v>0</v>
      </c>
      <c r="M54" s="109">
        <f>'matrice US_2021_CQEP'!M54+'matrice US_201015_CQEP'!M54</f>
        <v>1</v>
      </c>
      <c r="N54" s="109">
        <f>'matrice US_2021_CQEP'!N54+'matrice US_201015_CQEP'!N54</f>
        <v>0</v>
      </c>
      <c r="O54" s="109">
        <f>'matrice US_2021_CQEP'!O54+'matrice US_201015_CQEP'!O54</f>
        <v>0</v>
      </c>
      <c r="P54" s="109">
        <f>'matrice US_2021_CQEP'!P54+'matrice US_201015_CQEP'!P54</f>
        <v>0</v>
      </c>
      <c r="Q54" s="109">
        <f>'matrice US_2021_CQEP'!Q54+'matrice US_201015_CQEP'!Q54</f>
        <v>0</v>
      </c>
      <c r="R54" s="109">
        <f>'matrice US_2021_CQEP'!R54+'matrice US_201015_CQEP'!R54</f>
        <v>0</v>
      </c>
      <c r="S54" s="109">
        <f>'matrice US_2021_CQEP'!S54+'matrice US_201015_CQEP'!S54</f>
        <v>0</v>
      </c>
      <c r="T54" s="109">
        <f>'matrice US_2021_CQEP'!T54+'matrice US_201015_CQEP'!T54</f>
        <v>0</v>
      </c>
      <c r="U54" s="109">
        <f>'matrice US_2021_CQEP'!U54+'matrice US_201015_CQEP'!U54</f>
        <v>0</v>
      </c>
      <c r="V54" s="109">
        <f>'matrice US_2021_CQEP'!V54+'matrice US_201015_CQEP'!V54</f>
        <v>0</v>
      </c>
      <c r="W54" s="109">
        <f>'matrice US_2021_CQEP'!W54+'matrice US_201015_CQEP'!W54</f>
        <v>0</v>
      </c>
      <c r="X54" s="109">
        <f>'matrice US_2021_CQEP'!X54+'matrice US_201015_CQEP'!X54</f>
        <v>0</v>
      </c>
      <c r="Y54" s="109">
        <f>'matrice US_2021_CQEP'!Y54+'matrice US_201015_CQEP'!Y54</f>
        <v>0</v>
      </c>
      <c r="Z54" s="109">
        <f>'matrice US_2021_CQEP'!Z54+'matrice US_201015_CQEP'!Z54</f>
        <v>0</v>
      </c>
      <c r="AA54" s="109">
        <f>'matrice US_2021_CQEP'!AA54+'matrice US_201015_CQEP'!AA54</f>
        <v>0</v>
      </c>
      <c r="AB54" s="109">
        <f>'matrice US_2021_CQEP'!AB54+'matrice US_201015_CQEP'!AB54</f>
        <v>0</v>
      </c>
      <c r="AC54" s="109">
        <f>'matrice US_2021_CQEP'!AC54+'matrice US_201015_CQEP'!AC54</f>
        <v>0</v>
      </c>
      <c r="AD54" s="109">
        <f>'matrice US_2021_CQEP'!AD54+'matrice US_201015_CQEP'!AD54</f>
        <v>0</v>
      </c>
      <c r="AE54" s="109">
        <f>'matrice US_2021_CQEP'!AE54+'matrice US_201015_CQEP'!AE54</f>
        <v>1</v>
      </c>
      <c r="AF54" s="109">
        <f>'matrice US_2021_CQEP'!AF54+'matrice US_201015_CQEP'!AF54</f>
        <v>0</v>
      </c>
      <c r="AG54" s="109">
        <f>'matrice US_2021_CQEP'!AG54+'matrice US_201015_CQEP'!AG54</f>
        <v>0</v>
      </c>
      <c r="AH54" s="109">
        <f>'matrice US_2021_CQEP'!AH54+'matrice US_201015_CQEP'!AH54</f>
        <v>0</v>
      </c>
      <c r="AI54" s="109">
        <f>'matrice US_2021_CQEP'!AI54+'matrice US_201015_CQEP'!AI54</f>
        <v>0</v>
      </c>
      <c r="AJ54" s="109">
        <f>'matrice US_2021_CQEP'!AJ54+'matrice US_201015_CQEP'!AJ54</f>
        <v>0</v>
      </c>
      <c r="AK54" s="109">
        <f>'matrice US_2021_CQEP'!AK54+'matrice US_201015_CQEP'!AK54</f>
        <v>0</v>
      </c>
      <c r="AL54" s="109">
        <f>'matrice US_2021_CQEP'!AL54+'matrice US_201015_CQEP'!AL54</f>
        <v>0</v>
      </c>
      <c r="AM54" s="109">
        <f>'matrice US_2021_CQEP'!AM54+'matrice US_201015_CQEP'!AM54</f>
        <v>0</v>
      </c>
      <c r="AN54" s="109">
        <f>'matrice US_2021_CQEP'!AN54+'matrice US_201015_CQEP'!AN54</f>
        <v>0</v>
      </c>
      <c r="AO54" s="109">
        <f>'matrice US_2021_CQEP'!AO54+'matrice US_201015_CQEP'!AO54</f>
        <v>0</v>
      </c>
      <c r="AP54" s="109">
        <f>'matrice US_2021_CQEP'!AP54+'matrice US_201015_CQEP'!AP54</f>
        <v>0</v>
      </c>
      <c r="AQ54" s="109">
        <f>'matrice US_2021_CQEP'!AQ54+'matrice US_201015_CQEP'!AQ54</f>
        <v>0</v>
      </c>
      <c r="AR54" s="109">
        <f>'matrice US_2021_CQEP'!AR54+'matrice US_201015_CQEP'!AR54</f>
        <v>0</v>
      </c>
      <c r="AS54" s="109">
        <f>'matrice US_2021_CQEP'!AS54+'matrice US_201015_CQEP'!AS54</f>
        <v>0</v>
      </c>
      <c r="AT54" s="109">
        <f>'matrice US_2021_CQEP'!AT54+'matrice US_201015_CQEP'!AT54</f>
        <v>0</v>
      </c>
      <c r="AU54" s="109">
        <f>'matrice US_2021_CQEP'!AU54+'matrice US_201015_CQEP'!AU54</f>
        <v>0</v>
      </c>
      <c r="AV54" s="109">
        <f>'matrice US_2021_CQEP'!AV54+'matrice US_201015_CQEP'!AV54</f>
        <v>0</v>
      </c>
      <c r="AW54" s="109">
        <f>'matrice US_2021_CQEP'!AW54+'matrice US_201015_CQEP'!AW54</f>
        <v>0</v>
      </c>
      <c r="AX54" s="109">
        <f>'matrice US_2021_CQEP'!AX54+'matrice US_201015_CQEP'!AX54</f>
        <v>0</v>
      </c>
      <c r="AY54" s="109">
        <f>'matrice US_2021_CQEP'!AY54+'matrice US_201015_CQEP'!AY54</f>
        <v>1</v>
      </c>
      <c r="AZ54" s="109">
        <f>'matrice US_2021_CQEP'!AZ54+'matrice US_201015_CQEP'!AZ54</f>
        <v>1</v>
      </c>
      <c r="BA54" s="109">
        <f>'matrice US_2021_CQEP'!BA54+'matrice US_201015_CQEP'!BA54</f>
        <v>1</v>
      </c>
      <c r="BB54" s="109">
        <f>'matrice US_2021_CQEP'!BB54+'matrice US_201015_CQEP'!BB54</f>
        <v>2</v>
      </c>
      <c r="BC54" s="109"/>
      <c r="BD54" s="181">
        <f>'matrice US_2021_CQEP'!BD54+'matrice US_201015_CQEP'!BD54</f>
        <v>8</v>
      </c>
      <c r="BE54" s="18"/>
    </row>
    <row r="55" spans="1:57" ht="15.75" thickBot="1" x14ac:dyDescent="0.3">
      <c r="A55" s="104" t="s">
        <v>151</v>
      </c>
      <c r="B55" s="191" t="s">
        <v>55</v>
      </c>
      <c r="C55" s="163">
        <f t="shared" si="0"/>
        <v>72</v>
      </c>
      <c r="D55" s="182">
        <f>'matrice US_2021_CQEP'!D55+'matrice US_201015_CQEP'!D55</f>
        <v>5</v>
      </c>
      <c r="E55" s="183">
        <f>'matrice US_2021_CQEP'!E55+'matrice US_201015_CQEP'!E55</f>
        <v>1</v>
      </c>
      <c r="F55" s="183">
        <f>'matrice US_2021_CQEP'!F55+'matrice US_201015_CQEP'!F55</f>
        <v>2</v>
      </c>
      <c r="G55" s="183">
        <f>'matrice US_2021_CQEP'!G55+'matrice US_201015_CQEP'!G55</f>
        <v>0</v>
      </c>
      <c r="H55" s="183">
        <f>'matrice US_2021_CQEP'!H55+'matrice US_201015_CQEP'!H55</f>
        <v>0</v>
      </c>
      <c r="I55" s="183">
        <f>'matrice US_2021_CQEP'!I55+'matrice US_201015_CQEP'!I55</f>
        <v>5</v>
      </c>
      <c r="J55" s="183">
        <f>'matrice US_2021_CQEP'!J55+'matrice US_201015_CQEP'!J55</f>
        <v>6</v>
      </c>
      <c r="K55" s="183">
        <f>'matrice US_2021_CQEP'!K55+'matrice US_201015_CQEP'!K55</f>
        <v>7</v>
      </c>
      <c r="L55" s="183">
        <f>'matrice US_2021_CQEP'!L55+'matrice US_201015_CQEP'!L55</f>
        <v>1</v>
      </c>
      <c r="M55" s="183">
        <f>'matrice US_2021_CQEP'!M55+'matrice US_201015_CQEP'!M55</f>
        <v>1</v>
      </c>
      <c r="N55" s="183">
        <f>'matrice US_2021_CQEP'!N55+'matrice US_201015_CQEP'!N55</f>
        <v>17</v>
      </c>
      <c r="O55" s="183">
        <f>'matrice US_2021_CQEP'!O55+'matrice US_201015_CQEP'!O55</f>
        <v>1</v>
      </c>
      <c r="P55" s="183">
        <f>'matrice US_2021_CQEP'!P55+'matrice US_201015_CQEP'!P55</f>
        <v>0</v>
      </c>
      <c r="Q55" s="183">
        <f>'matrice US_2021_CQEP'!Q55+'matrice US_201015_CQEP'!Q55</f>
        <v>0</v>
      </c>
      <c r="R55" s="183">
        <f>'matrice US_2021_CQEP'!R55+'matrice US_201015_CQEP'!R55</f>
        <v>1</v>
      </c>
      <c r="S55" s="183">
        <f>'matrice US_2021_CQEP'!S55+'matrice US_201015_CQEP'!S55</f>
        <v>0</v>
      </c>
      <c r="T55" s="183">
        <f>'matrice US_2021_CQEP'!T55+'matrice US_201015_CQEP'!T55</f>
        <v>0</v>
      </c>
      <c r="U55" s="183">
        <f>'matrice US_2021_CQEP'!U55+'matrice US_201015_CQEP'!U55</f>
        <v>0</v>
      </c>
      <c r="V55" s="183">
        <f>'matrice US_2021_CQEP'!V55+'matrice US_201015_CQEP'!V55</f>
        <v>0</v>
      </c>
      <c r="W55" s="183">
        <f>'matrice US_2021_CQEP'!W55+'matrice US_201015_CQEP'!W55</f>
        <v>0</v>
      </c>
      <c r="X55" s="183">
        <f>'matrice US_2021_CQEP'!X55+'matrice US_201015_CQEP'!X55</f>
        <v>0</v>
      </c>
      <c r="Y55" s="183">
        <f>'matrice US_2021_CQEP'!Y55+'matrice US_201015_CQEP'!Y55</f>
        <v>0</v>
      </c>
      <c r="Z55" s="183">
        <f>'matrice US_2021_CQEP'!Z55+'matrice US_201015_CQEP'!Z55</f>
        <v>0</v>
      </c>
      <c r="AA55" s="183">
        <f>'matrice US_2021_CQEP'!AA55+'matrice US_201015_CQEP'!AA55</f>
        <v>1</v>
      </c>
      <c r="AB55" s="183">
        <f>'matrice US_2021_CQEP'!AB55+'matrice US_201015_CQEP'!AB55</f>
        <v>0</v>
      </c>
      <c r="AC55" s="183">
        <f>'matrice US_2021_CQEP'!AC55+'matrice US_201015_CQEP'!AC55</f>
        <v>4</v>
      </c>
      <c r="AD55" s="183">
        <f>'matrice US_2021_CQEP'!AD55+'matrice US_201015_CQEP'!AD55</f>
        <v>1</v>
      </c>
      <c r="AE55" s="183">
        <f>'matrice US_2021_CQEP'!AE55+'matrice US_201015_CQEP'!AE55</f>
        <v>1</v>
      </c>
      <c r="AF55" s="183">
        <f>'matrice US_2021_CQEP'!AF55+'matrice US_201015_CQEP'!AF55</f>
        <v>0</v>
      </c>
      <c r="AG55" s="183">
        <f>'matrice US_2021_CQEP'!AG55+'matrice US_201015_CQEP'!AG55</f>
        <v>0</v>
      </c>
      <c r="AH55" s="183">
        <f>'matrice US_2021_CQEP'!AH55+'matrice US_201015_CQEP'!AH55</f>
        <v>0</v>
      </c>
      <c r="AI55" s="183">
        <f>'matrice US_2021_CQEP'!AI55+'matrice US_201015_CQEP'!AI55</f>
        <v>0</v>
      </c>
      <c r="AJ55" s="183">
        <f>'matrice US_2021_CQEP'!AJ55+'matrice US_201015_CQEP'!AJ55</f>
        <v>0</v>
      </c>
      <c r="AK55" s="183">
        <f>'matrice US_2021_CQEP'!AK55+'matrice US_201015_CQEP'!AK55</f>
        <v>0</v>
      </c>
      <c r="AL55" s="183">
        <f>'matrice US_2021_CQEP'!AL55+'matrice US_201015_CQEP'!AL55</f>
        <v>0</v>
      </c>
      <c r="AM55" s="183">
        <f>'matrice US_2021_CQEP'!AM55+'matrice US_201015_CQEP'!AM55</f>
        <v>0</v>
      </c>
      <c r="AN55" s="183">
        <f>'matrice US_2021_CQEP'!AN55+'matrice US_201015_CQEP'!AN55</f>
        <v>0</v>
      </c>
      <c r="AO55" s="183">
        <f>'matrice US_2021_CQEP'!AO55+'matrice US_201015_CQEP'!AO55</f>
        <v>3</v>
      </c>
      <c r="AP55" s="183">
        <f>'matrice US_2021_CQEP'!AP55+'matrice US_201015_CQEP'!AP55</f>
        <v>0</v>
      </c>
      <c r="AQ55" s="183">
        <f>'matrice US_2021_CQEP'!AQ55+'matrice US_201015_CQEP'!AQ55</f>
        <v>0</v>
      </c>
      <c r="AR55" s="183">
        <f>'matrice US_2021_CQEP'!AR55+'matrice US_201015_CQEP'!AR55</f>
        <v>1</v>
      </c>
      <c r="AS55" s="183">
        <f>'matrice US_2021_CQEP'!AS55+'matrice US_201015_CQEP'!AS55</f>
        <v>0</v>
      </c>
      <c r="AT55" s="183">
        <f>'matrice US_2021_CQEP'!AT55+'matrice US_201015_CQEP'!AT55</f>
        <v>0</v>
      </c>
      <c r="AU55" s="183">
        <f>'matrice US_2021_CQEP'!AU55+'matrice US_201015_CQEP'!AU55</f>
        <v>2</v>
      </c>
      <c r="AV55" s="183">
        <f>'matrice US_2021_CQEP'!AV55+'matrice US_201015_CQEP'!AV55</f>
        <v>0</v>
      </c>
      <c r="AW55" s="183">
        <f>'matrice US_2021_CQEP'!AW55+'matrice US_201015_CQEP'!AW55</f>
        <v>0</v>
      </c>
      <c r="AX55" s="183">
        <f>'matrice US_2021_CQEP'!AX55+'matrice US_201015_CQEP'!AX55</f>
        <v>0</v>
      </c>
      <c r="AY55" s="183">
        <f>'matrice US_2021_CQEP'!AY55+'matrice US_201015_CQEP'!AY55</f>
        <v>0</v>
      </c>
      <c r="AZ55" s="183">
        <f>'matrice US_2021_CQEP'!AZ55+'matrice US_201015_CQEP'!AZ55</f>
        <v>0</v>
      </c>
      <c r="BA55" s="183">
        <f>'matrice US_2021_CQEP'!BA55+'matrice US_201015_CQEP'!BA55</f>
        <v>0</v>
      </c>
      <c r="BB55" s="183">
        <f>'matrice US_2021_CQEP'!BB55+'matrice US_201015_CQEP'!BB55</f>
        <v>11</v>
      </c>
      <c r="BC55" s="183">
        <f>'matrice US_2021_CQEP'!BC55+'matrice US_201015_CQEP'!BC55</f>
        <v>1</v>
      </c>
      <c r="BD55" s="120"/>
      <c r="BE55" s="18"/>
    </row>
    <row r="56" spans="1:57" ht="15.75" thickBot="1" x14ac:dyDescent="0.3">
      <c r="A56" s="54"/>
      <c r="B56" s="327" t="s">
        <v>185</v>
      </c>
      <c r="C56" s="326"/>
      <c r="D56" s="59">
        <f>SUM(D3:D55)</f>
        <v>90</v>
      </c>
      <c r="E56" s="59">
        <f t="shared" ref="E56:BD56" si="1">SUM(E3:E55)</f>
        <v>18</v>
      </c>
      <c r="F56" s="59">
        <f t="shared" si="1"/>
        <v>22</v>
      </c>
      <c r="G56" s="59">
        <f t="shared" si="1"/>
        <v>9</v>
      </c>
      <c r="H56" s="59">
        <f t="shared" si="1"/>
        <v>7</v>
      </c>
      <c r="I56" s="59">
        <f t="shared" si="1"/>
        <v>40</v>
      </c>
      <c r="J56" s="59">
        <f t="shared" si="1"/>
        <v>47</v>
      </c>
      <c r="K56" s="59">
        <f t="shared" si="1"/>
        <v>19</v>
      </c>
      <c r="L56" s="59">
        <f t="shared" si="1"/>
        <v>9</v>
      </c>
      <c r="M56" s="59">
        <f t="shared" si="1"/>
        <v>26</v>
      </c>
      <c r="N56" s="59">
        <f t="shared" si="1"/>
        <v>148</v>
      </c>
      <c r="O56" s="59">
        <f t="shared" si="1"/>
        <v>5</v>
      </c>
      <c r="P56" s="59">
        <f t="shared" si="1"/>
        <v>0</v>
      </c>
      <c r="Q56" s="59">
        <f t="shared" si="1"/>
        <v>2</v>
      </c>
      <c r="R56" s="59">
        <f t="shared" si="1"/>
        <v>58</v>
      </c>
      <c r="S56" s="59">
        <f t="shared" si="1"/>
        <v>8</v>
      </c>
      <c r="T56" s="59">
        <f t="shared" si="1"/>
        <v>1</v>
      </c>
      <c r="U56" s="59">
        <f t="shared" si="1"/>
        <v>1</v>
      </c>
      <c r="V56" s="59">
        <f t="shared" si="1"/>
        <v>0</v>
      </c>
      <c r="W56" s="59">
        <f t="shared" si="1"/>
        <v>18</v>
      </c>
      <c r="X56" s="59">
        <f t="shared" si="1"/>
        <v>8</v>
      </c>
      <c r="Y56" s="59">
        <f t="shared" si="1"/>
        <v>3</v>
      </c>
      <c r="Z56" s="59">
        <f t="shared" si="1"/>
        <v>4</v>
      </c>
      <c r="AA56" s="59">
        <f t="shared" si="1"/>
        <v>25</v>
      </c>
      <c r="AB56" s="59">
        <f t="shared" si="1"/>
        <v>6</v>
      </c>
      <c r="AC56" s="59">
        <f t="shared" si="1"/>
        <v>23</v>
      </c>
      <c r="AD56" s="59">
        <f t="shared" si="1"/>
        <v>15</v>
      </c>
      <c r="AE56" s="59">
        <f t="shared" si="1"/>
        <v>21</v>
      </c>
      <c r="AF56" s="59">
        <f t="shared" si="1"/>
        <v>0</v>
      </c>
      <c r="AG56" s="59">
        <f t="shared" si="1"/>
        <v>3</v>
      </c>
      <c r="AH56" s="59">
        <f t="shared" si="1"/>
        <v>20</v>
      </c>
      <c r="AI56" s="59">
        <f t="shared" si="1"/>
        <v>0</v>
      </c>
      <c r="AJ56" s="59">
        <f t="shared" si="1"/>
        <v>3</v>
      </c>
      <c r="AK56" s="59">
        <f t="shared" si="1"/>
        <v>2</v>
      </c>
      <c r="AL56" s="59">
        <f t="shared" si="1"/>
        <v>7</v>
      </c>
      <c r="AM56" s="59">
        <f t="shared" si="1"/>
        <v>0</v>
      </c>
      <c r="AN56" s="59">
        <f t="shared" si="1"/>
        <v>0</v>
      </c>
      <c r="AO56" s="59">
        <f t="shared" si="1"/>
        <v>44</v>
      </c>
      <c r="AP56" s="59">
        <f t="shared" si="1"/>
        <v>41</v>
      </c>
      <c r="AQ56" s="59">
        <f t="shared" si="1"/>
        <v>61</v>
      </c>
      <c r="AR56" s="59">
        <f t="shared" si="1"/>
        <v>22</v>
      </c>
      <c r="AS56" s="59">
        <f t="shared" si="1"/>
        <v>9</v>
      </c>
      <c r="AT56" s="59">
        <f t="shared" si="1"/>
        <v>106</v>
      </c>
      <c r="AU56" s="59">
        <f t="shared" si="1"/>
        <v>80</v>
      </c>
      <c r="AV56" s="59">
        <f t="shared" si="1"/>
        <v>15</v>
      </c>
      <c r="AW56" s="59">
        <f t="shared" si="1"/>
        <v>11</v>
      </c>
      <c r="AX56" s="59">
        <f t="shared" si="1"/>
        <v>27</v>
      </c>
      <c r="AY56" s="59">
        <f t="shared" si="1"/>
        <v>11</v>
      </c>
      <c r="AZ56" s="59">
        <f t="shared" si="1"/>
        <v>6</v>
      </c>
      <c r="BA56" s="59">
        <f t="shared" si="1"/>
        <v>24</v>
      </c>
      <c r="BB56" s="59">
        <f t="shared" si="1"/>
        <v>44</v>
      </c>
      <c r="BC56" s="59">
        <f t="shared" si="1"/>
        <v>14</v>
      </c>
      <c r="BD56" s="177">
        <f t="shared" si="1"/>
        <v>203</v>
      </c>
      <c r="BE56" s="18"/>
    </row>
    <row r="57" spans="1:57" ht="46.5" customHeight="1" x14ac:dyDescent="0.25">
      <c r="A57" s="50"/>
      <c r="B57" s="51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</row>
  </sheetData>
  <mergeCells count="1">
    <mergeCell ref="B56:C56"/>
  </mergeCells>
  <conditionalFormatting sqref="C3:C55 D56:BD56">
    <cfRule type="cellIs" dxfId="2" priority="1" operator="equal">
      <formula>0</formula>
    </cfRule>
    <cfRule type="colorScale" priority="2">
      <colorScale>
        <cfvo type="num" val="1"/>
        <cfvo type="max"/>
        <color rgb="FFFF99FF"/>
        <color rgb="FF7030A0"/>
      </colorScale>
    </cfRule>
  </conditionalFormatting>
  <conditionalFormatting sqref="D3:BD55">
    <cfRule type="containsBlanks" dxfId="1" priority="3">
      <formula>LEN(TRIM(D3))=0</formula>
    </cfRule>
    <cfRule type="cellIs" dxfId="0" priority="4" operator="equal">
      <formula>0</formula>
    </cfRule>
    <cfRule type="colorScale" priority="5">
      <colorScale>
        <cfvo type="num" val="1"/>
        <cfvo type="num" val="5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6"/>
  <sheetViews>
    <sheetView zoomScaleNormal="100" workbookViewId="0">
      <selection activeCell="V2" sqref="V2"/>
    </sheetView>
  </sheetViews>
  <sheetFormatPr baseColWidth="10" defaultRowHeight="15" x14ac:dyDescent="0.25"/>
  <cols>
    <col min="1" max="1" width="6.140625" customWidth="1"/>
    <col min="2" max="2" width="23.7109375" bestFit="1" customWidth="1"/>
    <col min="3" max="3" width="5" bestFit="1" customWidth="1"/>
    <col min="11" max="11" width="1.5703125" customWidth="1"/>
    <col min="12" max="12" width="5" customWidth="1"/>
    <col min="13" max="13" width="18.5703125" bestFit="1" customWidth="1"/>
    <col min="14" max="14" width="11.42578125" style="1"/>
    <col min="15" max="16" width="11.42578125" style="236"/>
    <col min="17" max="17" width="12.140625" style="236" bestFit="1" customWidth="1"/>
    <col min="18" max="18" width="3.42578125" customWidth="1"/>
    <col min="21" max="21" width="19.85546875" customWidth="1"/>
    <col min="22" max="22" width="14.85546875" bestFit="1" customWidth="1"/>
    <col min="23" max="23" width="8.42578125" customWidth="1"/>
  </cols>
  <sheetData>
    <row r="1" spans="1:24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243"/>
      <c r="L1" s="18"/>
      <c r="M1" s="18"/>
      <c r="N1" s="17"/>
      <c r="O1" s="239"/>
      <c r="P1" s="239"/>
      <c r="Q1" s="239"/>
      <c r="R1" s="18"/>
      <c r="S1" s="18"/>
      <c r="T1" s="18"/>
      <c r="U1" s="18"/>
      <c r="V1" s="18"/>
      <c r="W1" s="18"/>
      <c r="X1" s="18"/>
    </row>
    <row r="2" spans="1:24" ht="18.75" x14ac:dyDescent="0.3">
      <c r="A2" s="18"/>
      <c r="B2" s="238" t="s">
        <v>208</v>
      </c>
      <c r="C2" s="18"/>
      <c r="D2" s="18"/>
      <c r="E2" s="18"/>
      <c r="F2" s="18"/>
      <c r="G2" s="18"/>
      <c r="H2" s="18"/>
      <c r="I2" s="18"/>
      <c r="J2" s="18"/>
      <c r="K2" s="243"/>
      <c r="L2" s="18"/>
      <c r="M2" s="238" t="s">
        <v>213</v>
      </c>
      <c r="N2" s="17"/>
      <c r="O2" s="239"/>
      <c r="P2" s="239"/>
      <c r="Q2" s="239"/>
      <c r="R2" s="18"/>
      <c r="S2" s="18"/>
      <c r="T2" s="18"/>
      <c r="U2" s="18"/>
      <c r="V2" s="18"/>
      <c r="W2" s="18"/>
      <c r="X2" s="18"/>
    </row>
    <row r="3" spans="1:24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243"/>
      <c r="L3" s="18"/>
      <c r="M3" s="18"/>
      <c r="N3" s="17"/>
      <c r="O3" s="239"/>
      <c r="P3" s="239"/>
      <c r="Q3" s="239"/>
      <c r="R3" s="18"/>
      <c r="S3" s="18"/>
      <c r="T3" s="18"/>
      <c r="U3" s="18"/>
      <c r="V3" s="18"/>
      <c r="W3" s="18"/>
      <c r="X3" s="18"/>
    </row>
    <row r="4" spans="1:24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243"/>
      <c r="L4" s="18"/>
      <c r="M4" s="240"/>
      <c r="N4" s="241" t="s">
        <v>223</v>
      </c>
      <c r="O4" s="242" t="s">
        <v>209</v>
      </c>
      <c r="P4" s="242" t="s">
        <v>211</v>
      </c>
      <c r="Q4" s="242" t="s">
        <v>210</v>
      </c>
      <c r="R4" s="18"/>
      <c r="S4" s="18"/>
      <c r="T4" s="18"/>
      <c r="U4" s="18"/>
      <c r="V4" s="18"/>
      <c r="W4" s="18"/>
      <c r="X4" s="18"/>
    </row>
    <row r="5" spans="1:24" x14ac:dyDescent="0.25">
      <c r="A5" s="18"/>
      <c r="B5" s="240" t="s">
        <v>195</v>
      </c>
      <c r="C5" s="257">
        <f>controle_CQP!Q91</f>
        <v>6768</v>
      </c>
      <c r="D5" s="18"/>
      <c r="E5" s="18"/>
      <c r="F5" s="18"/>
      <c r="G5" s="18"/>
      <c r="H5" s="18"/>
      <c r="I5" s="18"/>
      <c r="J5" s="18"/>
      <c r="K5" s="243"/>
      <c r="L5" s="18"/>
      <c r="M5" s="237" t="s">
        <v>204</v>
      </c>
      <c r="N5" s="255">
        <f>C6</f>
        <v>705</v>
      </c>
      <c r="O5" s="256">
        <f>N5-P5-Q5</f>
        <v>400</v>
      </c>
      <c r="P5" s="112">
        <v>18</v>
      </c>
      <c r="Q5" s="112">
        <v>287</v>
      </c>
      <c r="R5" s="18"/>
      <c r="S5" s="18" t="s">
        <v>217</v>
      </c>
      <c r="T5" s="18"/>
      <c r="U5" s="18"/>
      <c r="V5" s="18"/>
      <c r="W5" s="18"/>
      <c r="X5" s="18"/>
    </row>
    <row r="6" spans="1:24" x14ac:dyDescent="0.25">
      <c r="A6" s="18"/>
      <c r="B6" s="237" t="s">
        <v>204</v>
      </c>
      <c r="C6" s="259">
        <v>705</v>
      </c>
      <c r="D6" s="18"/>
      <c r="E6" s="18"/>
      <c r="F6" s="18"/>
      <c r="G6" s="18"/>
      <c r="H6" s="18"/>
      <c r="I6" s="18"/>
      <c r="J6" s="18"/>
      <c r="K6" s="243"/>
      <c r="L6" s="18"/>
      <c r="M6" s="237" t="s">
        <v>205</v>
      </c>
      <c r="N6" s="255">
        <f t="shared" ref="N6:N11" si="0">C7</f>
        <v>218</v>
      </c>
      <c r="O6" s="256">
        <f t="shared" ref="O6:O11" si="1">N6-P6-Q6</f>
        <v>145</v>
      </c>
      <c r="P6" s="112">
        <v>4</v>
      </c>
      <c r="Q6" s="112">
        <v>69</v>
      </c>
      <c r="R6" s="18"/>
      <c r="S6" s="18" t="s">
        <v>237</v>
      </c>
      <c r="T6" s="18"/>
      <c r="U6" s="18"/>
      <c r="V6" s="18"/>
      <c r="W6" s="18"/>
      <c r="X6" s="18"/>
    </row>
    <row r="7" spans="1:24" x14ac:dyDescent="0.25">
      <c r="A7" s="18"/>
      <c r="B7" s="237" t="s">
        <v>205</v>
      </c>
      <c r="C7" s="259">
        <v>218</v>
      </c>
      <c r="D7" s="18"/>
      <c r="E7" s="18"/>
      <c r="F7" s="18"/>
      <c r="G7" s="18"/>
      <c r="H7" s="18"/>
      <c r="I7" s="18"/>
      <c r="J7" s="18"/>
      <c r="K7" s="243"/>
      <c r="L7" s="18"/>
      <c r="M7" s="237" t="s">
        <v>220</v>
      </c>
      <c r="N7" s="255">
        <f t="shared" si="0"/>
        <v>25</v>
      </c>
      <c r="O7" s="256">
        <f t="shared" si="1"/>
        <v>20</v>
      </c>
      <c r="P7" s="112">
        <v>0</v>
      </c>
      <c r="Q7" s="112">
        <v>5</v>
      </c>
      <c r="R7" s="18"/>
      <c r="S7" s="18"/>
      <c r="T7" s="77" t="s">
        <v>215</v>
      </c>
      <c r="U7" s="18"/>
      <c r="V7" s="18"/>
      <c r="W7" s="18"/>
      <c r="X7" s="18"/>
    </row>
    <row r="8" spans="1:24" x14ac:dyDescent="0.25">
      <c r="A8" s="18"/>
      <c r="B8" s="237" t="s">
        <v>220</v>
      </c>
      <c r="C8" s="259">
        <v>25</v>
      </c>
      <c r="D8" s="18"/>
      <c r="E8" s="18"/>
      <c r="F8" s="18"/>
      <c r="G8" s="18"/>
      <c r="H8" s="18"/>
      <c r="I8" s="18"/>
      <c r="J8" s="18"/>
      <c r="K8" s="243"/>
      <c r="L8" s="18"/>
      <c r="M8" s="237" t="s">
        <v>206</v>
      </c>
      <c r="N8" s="255">
        <f t="shared" si="0"/>
        <v>217</v>
      </c>
      <c r="O8" s="256">
        <f t="shared" si="1"/>
        <v>58</v>
      </c>
      <c r="P8" s="112">
        <v>9</v>
      </c>
      <c r="Q8" s="112">
        <v>150</v>
      </c>
      <c r="R8" s="18"/>
      <c r="S8" s="18"/>
      <c r="T8" s="77" t="s">
        <v>214</v>
      </c>
      <c r="U8" s="18"/>
      <c r="V8" s="18"/>
      <c r="W8" s="18"/>
      <c r="X8" s="18"/>
    </row>
    <row r="9" spans="1:24" x14ac:dyDescent="0.25">
      <c r="A9" s="18"/>
      <c r="B9" s="237" t="s">
        <v>206</v>
      </c>
      <c r="C9" s="259">
        <v>217</v>
      </c>
      <c r="D9" s="18"/>
      <c r="E9" s="18"/>
      <c r="F9" s="18"/>
      <c r="G9" s="18"/>
      <c r="H9" s="18"/>
      <c r="I9" s="18"/>
      <c r="J9" s="18"/>
      <c r="K9" s="243"/>
      <c r="L9" s="18"/>
      <c r="M9" s="237" t="s">
        <v>207</v>
      </c>
      <c r="N9" s="255">
        <f t="shared" si="0"/>
        <v>40</v>
      </c>
      <c r="O9" s="256">
        <f t="shared" si="1"/>
        <v>29</v>
      </c>
      <c r="P9" s="112">
        <v>3</v>
      </c>
      <c r="Q9" s="112">
        <v>8</v>
      </c>
      <c r="R9" s="18"/>
      <c r="S9" s="18"/>
      <c r="T9" s="77" t="s">
        <v>216</v>
      </c>
      <c r="U9" s="18"/>
      <c r="V9" s="18"/>
      <c r="W9" s="18"/>
      <c r="X9" s="18"/>
    </row>
    <row r="10" spans="1:24" x14ac:dyDescent="0.25">
      <c r="A10" s="18"/>
      <c r="B10" s="237" t="s">
        <v>207</v>
      </c>
      <c r="C10" s="259">
        <v>40</v>
      </c>
      <c r="D10" s="18"/>
      <c r="E10" s="18"/>
      <c r="F10" s="18"/>
      <c r="G10" s="18"/>
      <c r="H10" s="18"/>
      <c r="I10" s="18"/>
      <c r="J10" s="18"/>
      <c r="K10" s="243"/>
      <c r="L10" s="18"/>
      <c r="M10" s="237" t="s">
        <v>219</v>
      </c>
      <c r="N10" s="255">
        <f t="shared" si="0"/>
        <v>2</v>
      </c>
      <c r="O10" s="256">
        <f t="shared" si="1"/>
        <v>0</v>
      </c>
      <c r="P10" s="112">
        <v>0</v>
      </c>
      <c r="Q10" s="112">
        <v>2</v>
      </c>
      <c r="R10" s="18"/>
      <c r="T10" s="77" t="s">
        <v>221</v>
      </c>
      <c r="U10" s="18"/>
      <c r="V10" s="18"/>
      <c r="W10" s="18"/>
      <c r="X10" s="18"/>
    </row>
    <row r="11" spans="1:24" x14ac:dyDescent="0.25">
      <c r="A11" s="18"/>
      <c r="B11" s="237" t="s">
        <v>219</v>
      </c>
      <c r="C11" s="237">
        <v>2</v>
      </c>
      <c r="D11" s="18"/>
      <c r="E11" s="18"/>
      <c r="F11" s="18"/>
      <c r="G11" s="18"/>
      <c r="H11" s="18"/>
      <c r="I11" s="18"/>
      <c r="J11" s="18"/>
      <c r="K11" s="243"/>
      <c r="L11" s="18"/>
      <c r="M11" s="237" t="s">
        <v>212</v>
      </c>
      <c r="N11" s="255">
        <f t="shared" si="0"/>
        <v>149</v>
      </c>
      <c r="O11" s="256">
        <f t="shared" si="1"/>
        <v>7</v>
      </c>
      <c r="P11" s="112">
        <v>6</v>
      </c>
      <c r="Q11" s="112">
        <v>136</v>
      </c>
      <c r="R11" s="18"/>
      <c r="S11" s="18" t="s">
        <v>218</v>
      </c>
      <c r="T11" s="18"/>
      <c r="U11" s="18"/>
      <c r="V11" s="18"/>
      <c r="W11" s="18"/>
      <c r="X11" s="18"/>
    </row>
    <row r="12" spans="1:24" x14ac:dyDescent="0.25">
      <c r="A12" s="18"/>
      <c r="B12" s="237" t="s">
        <v>202</v>
      </c>
      <c r="C12" s="237">
        <v>149</v>
      </c>
      <c r="D12" s="18"/>
      <c r="E12" s="18"/>
      <c r="F12" s="18"/>
      <c r="G12" s="18"/>
      <c r="H12" s="18"/>
      <c r="I12" s="18"/>
      <c r="J12" s="18"/>
      <c r="K12" s="243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</row>
    <row r="13" spans="1:24" x14ac:dyDescent="0.25">
      <c r="A13" s="18"/>
      <c r="B13" s="237" t="s">
        <v>203</v>
      </c>
      <c r="C13" s="254">
        <f>C5-C6-C7-C8-C9-C10-C11-C12</f>
        <v>5412</v>
      </c>
      <c r="D13" s="18"/>
      <c r="E13" s="18"/>
      <c r="F13" s="18"/>
      <c r="G13" s="18"/>
      <c r="H13" s="18"/>
      <c r="I13" s="18"/>
      <c r="J13" s="18"/>
      <c r="K13" s="243"/>
      <c r="L13" s="18"/>
      <c r="M13" s="18"/>
      <c r="N13" s="17"/>
      <c r="O13" s="239"/>
      <c r="P13" s="239"/>
      <c r="Q13" s="239"/>
      <c r="R13" s="18"/>
      <c r="S13" s="18"/>
      <c r="T13" s="18"/>
      <c r="U13" s="18"/>
      <c r="V13" s="18"/>
      <c r="W13" s="18"/>
      <c r="X13" s="18"/>
    </row>
    <row r="14" spans="1:24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243"/>
      <c r="L14" s="18"/>
      <c r="M14" s="18"/>
      <c r="N14" s="17"/>
      <c r="O14" s="239"/>
      <c r="P14" s="239"/>
      <c r="Q14" s="239"/>
      <c r="R14" s="18"/>
      <c r="S14" s="18"/>
      <c r="T14" s="18"/>
      <c r="U14" s="18"/>
      <c r="V14" s="18"/>
      <c r="W14" s="18"/>
      <c r="X14" s="18"/>
    </row>
    <row r="15" spans="1:24" x14ac:dyDescent="0.25">
      <c r="A15" s="18"/>
      <c r="B15" s="248" t="s">
        <v>236</v>
      </c>
      <c r="C15" s="18"/>
      <c r="D15" s="18"/>
      <c r="E15" s="18"/>
      <c r="F15" s="18"/>
      <c r="G15" s="18"/>
      <c r="H15" s="18"/>
      <c r="I15" s="18"/>
      <c r="J15" s="18"/>
      <c r="K15" s="243"/>
      <c r="L15" s="18"/>
      <c r="M15" s="18"/>
      <c r="N15" s="17"/>
      <c r="O15" s="239"/>
      <c r="P15" s="239"/>
      <c r="Q15" s="239"/>
      <c r="R15" s="18"/>
      <c r="S15" s="18"/>
      <c r="T15" s="18"/>
      <c r="U15" s="18"/>
      <c r="V15" s="18"/>
      <c r="W15" s="18"/>
      <c r="X15" s="18"/>
    </row>
    <row r="16" spans="1:24" ht="18.75" x14ac:dyDescent="0.3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243"/>
      <c r="L16" s="18"/>
      <c r="M16" s="18"/>
      <c r="N16" s="17"/>
      <c r="O16" s="239"/>
      <c r="P16" s="239"/>
      <c r="Q16" s="239"/>
      <c r="R16" s="18"/>
      <c r="S16" s="18"/>
      <c r="T16" s="18"/>
      <c r="U16" s="238" t="s">
        <v>222</v>
      </c>
      <c r="V16" s="18"/>
      <c r="W16" s="18"/>
      <c r="X16" s="18"/>
    </row>
    <row r="17" spans="1:24" ht="18.75" x14ac:dyDescent="0.3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243"/>
      <c r="L17" s="18"/>
      <c r="M17" s="18"/>
      <c r="N17" s="17"/>
      <c r="O17" s="239"/>
      <c r="P17" s="239"/>
      <c r="Q17" s="239"/>
      <c r="R17" s="18"/>
      <c r="S17" s="18"/>
      <c r="T17" s="18"/>
      <c r="U17" s="238"/>
      <c r="V17" s="18"/>
      <c r="W17" s="18"/>
      <c r="X17" s="18"/>
    </row>
    <row r="18" spans="1:24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243"/>
      <c r="L18" s="18"/>
      <c r="M18" s="18"/>
      <c r="N18" s="17"/>
      <c r="O18" s="239"/>
      <c r="P18" s="239"/>
      <c r="Q18" s="239"/>
      <c r="R18" s="18"/>
      <c r="S18" s="18"/>
      <c r="T18" s="18"/>
      <c r="U18" s="244" t="s">
        <v>224</v>
      </c>
      <c r="V18" s="245" t="s">
        <v>226</v>
      </c>
      <c r="W18" s="245" t="s">
        <v>225</v>
      </c>
      <c r="X18" s="18"/>
    </row>
    <row r="19" spans="1:24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243"/>
      <c r="L19" s="18"/>
      <c r="M19" s="18"/>
      <c r="N19" s="17"/>
      <c r="O19" s="239"/>
      <c r="P19" s="239"/>
      <c r="Q19" s="239"/>
      <c r="R19" s="18"/>
      <c r="S19" s="18"/>
      <c r="T19" s="18"/>
      <c r="U19" s="237" t="s">
        <v>204</v>
      </c>
      <c r="V19" s="246">
        <f t="shared" ref="V19:V25" si="2">O5/N5</f>
        <v>0.56737588652482274</v>
      </c>
      <c r="W19" s="247">
        <f t="shared" ref="W19:W25" si="3">P5/N5</f>
        <v>2.553191489361702E-2</v>
      </c>
      <c r="X19" s="18"/>
    </row>
    <row r="20" spans="1:24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243"/>
      <c r="L20" s="18"/>
      <c r="M20" s="18"/>
      <c r="N20" s="17"/>
      <c r="O20" s="239"/>
      <c r="P20" s="239"/>
      <c r="Q20" s="239"/>
      <c r="R20" s="18"/>
      <c r="S20" s="18"/>
      <c r="T20" s="18"/>
      <c r="U20" s="237" t="s">
        <v>205</v>
      </c>
      <c r="V20" s="246">
        <f t="shared" si="2"/>
        <v>0.66513761467889909</v>
      </c>
      <c r="W20" s="247">
        <f t="shared" si="3"/>
        <v>1.834862385321101E-2</v>
      </c>
      <c r="X20" s="18"/>
    </row>
    <row r="21" spans="1:24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243"/>
      <c r="L21" s="18"/>
      <c r="M21" s="18"/>
      <c r="N21" s="17"/>
      <c r="O21" s="239"/>
      <c r="P21" s="239"/>
      <c r="Q21" s="239"/>
      <c r="R21" s="18"/>
      <c r="S21" s="18"/>
      <c r="T21" s="18"/>
      <c r="U21" s="237" t="s">
        <v>220</v>
      </c>
      <c r="V21" s="246">
        <f t="shared" si="2"/>
        <v>0.8</v>
      </c>
      <c r="W21" s="247">
        <f t="shared" si="3"/>
        <v>0</v>
      </c>
      <c r="X21" s="18"/>
    </row>
    <row r="22" spans="1:24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243"/>
      <c r="L22" s="18"/>
      <c r="M22" s="18"/>
      <c r="N22" s="17"/>
      <c r="O22" s="239"/>
      <c r="P22" s="239"/>
      <c r="Q22" s="239"/>
      <c r="R22" s="18"/>
      <c r="S22" s="18"/>
      <c r="T22" s="18"/>
      <c r="U22" s="237" t="s">
        <v>206</v>
      </c>
      <c r="V22" s="246">
        <f t="shared" si="2"/>
        <v>0.26728110599078342</v>
      </c>
      <c r="W22" s="247">
        <f t="shared" si="3"/>
        <v>4.1474654377880185E-2</v>
      </c>
      <c r="X22" s="18"/>
    </row>
    <row r="23" spans="1:24" x14ac:dyDescent="0.25">
      <c r="A23" s="18"/>
      <c r="B23" s="244" t="s">
        <v>195</v>
      </c>
      <c r="C23" s="258">
        <f>controle_CQP!Q99</f>
        <v>3968</v>
      </c>
      <c r="D23" s="18"/>
      <c r="E23" s="18"/>
      <c r="F23" s="18"/>
      <c r="G23" s="18"/>
      <c r="H23" s="18"/>
      <c r="I23" s="18"/>
      <c r="J23" s="18"/>
      <c r="K23" s="243"/>
      <c r="L23" s="18"/>
      <c r="M23" s="18"/>
      <c r="N23" s="17"/>
      <c r="O23" s="239"/>
      <c r="P23" s="239"/>
      <c r="Q23" s="239"/>
      <c r="R23" s="18"/>
      <c r="S23" s="18"/>
      <c r="T23" s="18"/>
      <c r="U23" s="237" t="s">
        <v>207</v>
      </c>
      <c r="V23" s="246">
        <f t="shared" si="2"/>
        <v>0.72499999999999998</v>
      </c>
      <c r="W23" s="247">
        <f t="shared" si="3"/>
        <v>7.4999999999999997E-2</v>
      </c>
      <c r="X23" s="18"/>
    </row>
    <row r="24" spans="1:24" x14ac:dyDescent="0.25">
      <c r="A24" s="18"/>
      <c r="B24" s="237" t="s">
        <v>197</v>
      </c>
      <c r="C24" s="237">
        <v>550</v>
      </c>
      <c r="D24" s="18"/>
      <c r="E24" s="18"/>
      <c r="F24" s="18"/>
      <c r="G24" s="18"/>
      <c r="H24" s="18"/>
      <c r="I24" s="18"/>
      <c r="J24" s="18"/>
      <c r="K24" s="243"/>
      <c r="L24" s="18"/>
      <c r="M24" s="18"/>
      <c r="N24" s="17"/>
      <c r="O24" s="239"/>
      <c r="P24" s="239"/>
      <c r="Q24" s="239"/>
      <c r="R24" s="18"/>
      <c r="S24" s="18"/>
      <c r="T24" s="18"/>
      <c r="U24" s="237" t="s">
        <v>219</v>
      </c>
      <c r="V24" s="246">
        <f t="shared" si="2"/>
        <v>0</v>
      </c>
      <c r="W24" s="247">
        <f t="shared" si="3"/>
        <v>0</v>
      </c>
      <c r="X24" s="18"/>
    </row>
    <row r="25" spans="1:24" x14ac:dyDescent="0.25">
      <c r="A25" s="18"/>
      <c r="B25" s="237" t="s">
        <v>196</v>
      </c>
      <c r="C25" s="237">
        <v>159</v>
      </c>
      <c r="D25" s="18"/>
      <c r="E25" s="18"/>
      <c r="F25" s="18"/>
      <c r="G25" s="18"/>
      <c r="H25" s="18"/>
      <c r="I25" s="18"/>
      <c r="J25" s="18"/>
      <c r="K25" s="243"/>
      <c r="L25" s="18"/>
      <c r="M25" s="18"/>
      <c r="N25" s="17"/>
      <c r="O25" s="239"/>
      <c r="P25" s="239"/>
      <c r="Q25" s="239"/>
      <c r="R25" s="18"/>
      <c r="S25" s="18"/>
      <c r="T25" s="18"/>
      <c r="U25" s="237" t="s">
        <v>212</v>
      </c>
      <c r="V25" s="246">
        <f t="shared" si="2"/>
        <v>4.6979865771812082E-2</v>
      </c>
      <c r="W25" s="247">
        <f t="shared" si="3"/>
        <v>4.0268456375838924E-2</v>
      </c>
      <c r="X25" s="18"/>
    </row>
    <row r="26" spans="1:24" x14ac:dyDescent="0.25">
      <c r="A26" s="18"/>
      <c r="B26" s="237" t="s">
        <v>198</v>
      </c>
      <c r="C26" s="254">
        <f>C23-C24-C25</f>
        <v>3259</v>
      </c>
      <c r="D26" s="18"/>
      <c r="E26" s="18"/>
      <c r="F26" s="18"/>
      <c r="G26" s="18"/>
      <c r="H26" s="18"/>
      <c r="I26" s="18"/>
      <c r="J26" s="18"/>
      <c r="K26" s="243"/>
      <c r="L26" s="18"/>
      <c r="M26" s="18"/>
      <c r="N26" s="17"/>
      <c r="O26" s="239"/>
      <c r="P26" s="239"/>
      <c r="Q26" s="239"/>
      <c r="R26" s="18"/>
      <c r="S26" s="18"/>
      <c r="T26" s="18"/>
      <c r="U26" s="18"/>
      <c r="V26" s="18"/>
      <c r="W26" s="18"/>
      <c r="X26" s="18"/>
    </row>
    <row r="27" spans="1:24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243"/>
      <c r="L27" s="18"/>
      <c r="M27" s="18"/>
      <c r="N27" s="17"/>
      <c r="O27" s="239"/>
      <c r="P27" s="239"/>
      <c r="Q27" s="239"/>
      <c r="R27" s="18"/>
      <c r="S27" s="18"/>
      <c r="T27" s="18"/>
      <c r="U27" s="18"/>
      <c r="V27" s="18"/>
      <c r="W27" s="18"/>
      <c r="X27" s="18"/>
    </row>
    <row r="28" spans="1:24" x14ac:dyDescent="0.25">
      <c r="A28" s="18"/>
      <c r="B28" s="244" t="s">
        <v>195</v>
      </c>
      <c r="C28" s="258">
        <f>controle_CQP!Q95</f>
        <v>2800</v>
      </c>
      <c r="D28" s="18"/>
      <c r="E28" s="18"/>
      <c r="F28" s="18"/>
      <c r="G28" s="18"/>
      <c r="H28" s="18"/>
      <c r="I28" s="18"/>
      <c r="J28" s="18"/>
      <c r="K28" s="243"/>
      <c r="L28" s="18"/>
      <c r="M28" s="18"/>
      <c r="N28" s="17"/>
      <c r="O28" s="239"/>
      <c r="P28" s="239"/>
      <c r="Q28" s="239"/>
      <c r="R28" s="18"/>
      <c r="S28" s="18"/>
      <c r="T28" s="18"/>
      <c r="U28" s="18"/>
      <c r="V28" s="18"/>
      <c r="W28" s="18"/>
      <c r="X28" s="18"/>
    </row>
    <row r="29" spans="1:24" x14ac:dyDescent="0.25">
      <c r="A29" s="18"/>
      <c r="B29" s="237" t="s">
        <v>199</v>
      </c>
      <c r="C29" s="237">
        <v>398</v>
      </c>
      <c r="D29" s="18"/>
      <c r="E29" s="18"/>
      <c r="F29" s="18"/>
      <c r="G29" s="18"/>
      <c r="H29" s="18"/>
      <c r="I29" s="18"/>
      <c r="J29" s="18"/>
      <c r="K29" s="243"/>
      <c r="L29" s="18"/>
      <c r="M29" s="18"/>
      <c r="N29" s="17"/>
      <c r="O29" s="239"/>
      <c r="P29" s="239"/>
      <c r="Q29" s="239"/>
      <c r="R29" s="18"/>
      <c r="S29" s="18"/>
      <c r="T29" s="18"/>
      <c r="U29" s="18"/>
      <c r="V29" s="18"/>
      <c r="W29" s="18"/>
      <c r="X29" s="18"/>
    </row>
    <row r="30" spans="1:24" x14ac:dyDescent="0.25">
      <c r="A30" s="18"/>
      <c r="B30" s="237" t="s">
        <v>200</v>
      </c>
      <c r="C30" s="237">
        <v>106</v>
      </c>
      <c r="D30" s="18"/>
      <c r="E30" s="18"/>
      <c r="F30" s="18"/>
      <c r="G30" s="18"/>
      <c r="H30" s="18"/>
      <c r="I30" s="18"/>
      <c r="J30" s="18"/>
      <c r="K30" s="243"/>
      <c r="L30" s="18"/>
      <c r="M30" s="18"/>
      <c r="N30" s="17"/>
      <c r="O30" s="239"/>
      <c r="P30" s="239"/>
      <c r="Q30" s="239"/>
      <c r="R30" s="18"/>
      <c r="S30" s="18"/>
      <c r="T30" s="18"/>
      <c r="U30" s="18"/>
      <c r="V30" s="18"/>
      <c r="W30" s="18"/>
      <c r="X30" s="18"/>
    </row>
    <row r="31" spans="1:24" x14ac:dyDescent="0.25">
      <c r="A31" s="18"/>
      <c r="B31" s="237" t="s">
        <v>201</v>
      </c>
      <c r="C31" s="254">
        <f>C28-C29-C30</f>
        <v>2296</v>
      </c>
      <c r="D31" s="18"/>
      <c r="E31" s="18"/>
      <c r="F31" s="18"/>
      <c r="G31" s="18"/>
      <c r="H31" s="18"/>
      <c r="I31" s="18"/>
      <c r="J31" s="18"/>
      <c r="K31" s="243"/>
      <c r="L31" s="18"/>
      <c r="M31" s="18"/>
      <c r="N31" s="17"/>
      <c r="O31" s="239"/>
      <c r="P31" s="239"/>
      <c r="Q31" s="239"/>
      <c r="R31" s="18"/>
      <c r="S31" s="18"/>
      <c r="T31" s="18"/>
      <c r="U31" s="18"/>
      <c r="V31" s="18"/>
      <c r="W31" s="18"/>
      <c r="X31" s="18"/>
    </row>
    <row r="32" spans="1:24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243"/>
      <c r="L32" s="18"/>
      <c r="M32" s="18"/>
      <c r="N32" s="17"/>
      <c r="O32" s="239"/>
      <c r="P32" s="239"/>
      <c r="Q32" s="239"/>
      <c r="R32" s="18"/>
      <c r="S32" s="18"/>
      <c r="T32" s="18"/>
      <c r="U32" s="18"/>
      <c r="V32" s="18"/>
      <c r="W32" s="18"/>
      <c r="X32" s="18"/>
    </row>
    <row r="33" spans="1:24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243"/>
      <c r="L33" s="18"/>
      <c r="M33" s="18"/>
      <c r="N33" s="17"/>
      <c r="O33" s="239"/>
      <c r="P33" s="239"/>
      <c r="Q33" s="239"/>
      <c r="R33" s="18"/>
      <c r="S33" s="18"/>
      <c r="T33" s="18"/>
      <c r="U33" s="18"/>
      <c r="V33" s="18"/>
      <c r="W33" s="18"/>
      <c r="X33" s="18"/>
    </row>
    <row r="34" spans="1:24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243"/>
      <c r="L34" s="18"/>
      <c r="M34" s="18"/>
      <c r="N34" s="17"/>
      <c r="O34" s="239"/>
      <c r="P34" s="239"/>
      <c r="Q34" s="239"/>
      <c r="R34" s="18"/>
      <c r="S34" s="18"/>
      <c r="T34" s="18"/>
      <c r="U34" s="18"/>
      <c r="V34" s="18"/>
      <c r="W34" s="18"/>
      <c r="X34" s="18"/>
    </row>
    <row r="35" spans="1:24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243"/>
      <c r="L35" s="18"/>
      <c r="M35" s="18"/>
      <c r="N35" s="17"/>
      <c r="O35" s="239"/>
      <c r="P35" s="239"/>
      <c r="Q35" s="239"/>
      <c r="R35" s="18"/>
      <c r="S35" s="18"/>
      <c r="T35" s="18"/>
      <c r="U35" s="18"/>
      <c r="V35" s="18"/>
      <c r="W35" s="18"/>
      <c r="X35" s="18"/>
    </row>
    <row r="36" spans="1:24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243"/>
      <c r="L36" s="18"/>
      <c r="M36" s="18"/>
      <c r="N36" s="17"/>
      <c r="O36" s="239"/>
      <c r="P36" s="239"/>
      <c r="Q36" s="239"/>
      <c r="R36" s="18"/>
      <c r="S36" s="18"/>
      <c r="T36" s="18"/>
      <c r="U36" s="18"/>
      <c r="V36" s="18"/>
      <c r="W36" s="18"/>
      <c r="X36" s="18"/>
    </row>
    <row r="37" spans="1:24" ht="9" customHeight="1" x14ac:dyDescent="0.25">
      <c r="A37" s="243"/>
      <c r="B37" s="243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9"/>
      <c r="O37" s="250"/>
      <c r="P37" s="250"/>
      <c r="Q37" s="250"/>
      <c r="R37" s="243"/>
      <c r="S37" s="243"/>
      <c r="T37" s="243"/>
      <c r="U37" s="243"/>
      <c r="V37" s="243"/>
      <c r="W37" s="243"/>
      <c r="X37" s="243"/>
    </row>
    <row r="38" spans="1:24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N38" s="17"/>
      <c r="O38" s="239"/>
      <c r="P38" s="239"/>
      <c r="Q38" s="239"/>
      <c r="R38" s="18"/>
      <c r="S38" s="18"/>
      <c r="T38" s="18"/>
      <c r="U38" s="18"/>
      <c r="V38" s="18"/>
      <c r="W38" s="18"/>
      <c r="X38" s="18"/>
    </row>
    <row r="39" spans="1:24" x14ac:dyDescent="0.25">
      <c r="A39" s="18"/>
      <c r="B39" s="18"/>
      <c r="C39" s="18" t="s">
        <v>227</v>
      </c>
      <c r="D39" s="18"/>
      <c r="E39" s="18"/>
      <c r="F39" s="18"/>
      <c r="G39" s="18"/>
      <c r="H39" s="18"/>
      <c r="I39" s="18"/>
      <c r="J39" s="18"/>
      <c r="K39" s="18"/>
      <c r="L39" s="18"/>
      <c r="M39" s="18" t="s">
        <v>230</v>
      </c>
      <c r="N39" s="17"/>
      <c r="O39" s="239"/>
      <c r="P39" s="239"/>
      <c r="Q39" s="239"/>
      <c r="R39" s="18"/>
      <c r="S39" s="18"/>
      <c r="T39" s="18"/>
      <c r="U39" s="18"/>
      <c r="V39" s="18"/>
      <c r="W39" s="18"/>
      <c r="X39" s="18"/>
    </row>
    <row r="40" spans="1:24" ht="15.75" x14ac:dyDescent="0.25">
      <c r="A40" s="18"/>
      <c r="B40" s="18"/>
      <c r="C40" s="18" t="s">
        <v>228</v>
      </c>
      <c r="D40" s="18"/>
      <c r="E40" s="18"/>
      <c r="F40" s="18"/>
      <c r="G40" s="18"/>
      <c r="H40" s="18"/>
      <c r="I40" s="18"/>
      <c r="J40" s="18"/>
      <c r="K40" s="18"/>
      <c r="L40" s="18"/>
      <c r="M40" s="18" t="s">
        <v>231</v>
      </c>
      <c r="N40" s="17"/>
      <c r="O40" s="239"/>
      <c r="P40" s="239"/>
      <c r="Q40" s="239"/>
      <c r="R40" s="18"/>
      <c r="S40" s="18"/>
      <c r="T40" s="18"/>
      <c r="U40" s="18"/>
      <c r="V40" s="18"/>
      <c r="W40" s="18"/>
      <c r="X40" s="18"/>
    </row>
    <row r="41" spans="1:24" ht="15.75" x14ac:dyDescent="0.25">
      <c r="A41" s="18"/>
      <c r="B41" s="18"/>
      <c r="C41" s="18" t="s">
        <v>229</v>
      </c>
      <c r="D41" s="18"/>
      <c r="E41" s="18"/>
      <c r="F41" s="18"/>
      <c r="G41" s="18"/>
      <c r="H41" s="18"/>
      <c r="I41" s="18"/>
      <c r="J41" s="18"/>
      <c r="K41" s="18"/>
      <c r="L41" s="18"/>
      <c r="M41" s="18" t="s">
        <v>232</v>
      </c>
      <c r="N41" s="17"/>
      <c r="O41" s="239"/>
      <c r="P41" s="239"/>
      <c r="Q41" s="239"/>
      <c r="R41" s="18"/>
      <c r="S41" s="18"/>
      <c r="T41" s="18"/>
      <c r="U41" s="18"/>
      <c r="V41" s="18"/>
      <c r="W41" s="18"/>
      <c r="X41" s="18"/>
    </row>
    <row r="42" spans="1:24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 t="s">
        <v>233</v>
      </c>
      <c r="N42" s="17"/>
      <c r="O42" s="239"/>
      <c r="P42" s="239"/>
      <c r="Q42" s="239"/>
      <c r="R42" s="18"/>
      <c r="S42" s="18"/>
      <c r="T42" s="18"/>
      <c r="U42" s="18"/>
      <c r="V42" s="18"/>
      <c r="W42" s="18"/>
      <c r="X42" s="18"/>
    </row>
    <row r="43" spans="1:24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 t="s">
        <v>238</v>
      </c>
      <c r="N43" s="17"/>
      <c r="O43" s="239"/>
      <c r="P43" s="239"/>
      <c r="Q43" s="239"/>
      <c r="R43" s="18"/>
      <c r="S43" s="18"/>
      <c r="T43" s="18"/>
      <c r="U43" s="18"/>
      <c r="V43" s="18"/>
      <c r="W43" s="18"/>
      <c r="X43" s="18"/>
    </row>
    <row r="44" spans="1:24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 t="s">
        <v>234</v>
      </c>
      <c r="N44" s="17"/>
      <c r="O44" s="239"/>
      <c r="P44" s="239"/>
      <c r="Q44" s="239"/>
      <c r="R44" s="18"/>
      <c r="S44" s="18"/>
      <c r="T44" s="18"/>
      <c r="U44" s="18"/>
      <c r="V44" s="18"/>
      <c r="W44" s="18"/>
      <c r="X44" s="18"/>
    </row>
    <row r="45" spans="1:24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 t="s">
        <v>235</v>
      </c>
      <c r="N45" s="17"/>
      <c r="O45" s="239"/>
      <c r="P45" s="239"/>
      <c r="Q45" s="239"/>
      <c r="R45" s="18"/>
      <c r="S45" s="18"/>
      <c r="T45" s="18"/>
      <c r="U45" s="18"/>
      <c r="V45" s="18"/>
      <c r="W45" s="18"/>
      <c r="X45" s="18"/>
    </row>
    <row r="46" spans="1:24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7"/>
      <c r="O46" s="239"/>
      <c r="P46" s="239"/>
      <c r="Q46" s="239"/>
      <c r="R46" s="18"/>
      <c r="S46" s="18"/>
      <c r="T46" s="18"/>
      <c r="U46" s="18"/>
      <c r="V46" s="18"/>
      <c r="W46" s="18"/>
      <c r="X46" s="18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7"/>
  <sheetViews>
    <sheetView tabSelected="1" zoomScaleNormal="100" workbookViewId="0">
      <pane xSplit="3" ySplit="3" topLeftCell="D31" activePane="bottomRight" state="frozen"/>
      <selection pane="topRight" activeCell="D1" sqref="D1"/>
      <selection pane="bottomLeft" activeCell="A3" sqref="A3"/>
      <selection pane="bottomRight" activeCell="G90" sqref="G90"/>
    </sheetView>
  </sheetViews>
  <sheetFormatPr baseColWidth="10" defaultRowHeight="15" x14ac:dyDescent="0.25"/>
  <cols>
    <col min="1" max="1" width="6.85546875" style="43" bestFit="1" customWidth="1"/>
    <col min="2" max="2" width="39.85546875" style="43" bestFit="1" customWidth="1"/>
    <col min="3" max="3" width="5.140625" style="1" bestFit="1" customWidth="1"/>
    <col min="4" max="7" width="10.42578125" style="1" customWidth="1"/>
    <col min="8" max="11" width="10.42578125" hidden="1" customWidth="1"/>
    <col min="12" max="19" width="10.42578125" customWidth="1"/>
    <col min="20" max="20" width="5" customWidth="1"/>
    <col min="21" max="21" width="9.140625" customWidth="1"/>
    <col min="22" max="22" width="8.140625" bestFit="1" customWidth="1"/>
    <col min="23" max="24" width="7.140625" bestFit="1" customWidth="1"/>
    <col min="25" max="25" width="8.5703125" customWidth="1"/>
    <col min="26" max="26" width="7.140625" bestFit="1" customWidth="1"/>
    <col min="27" max="27" width="7.28515625" bestFit="1" customWidth="1"/>
  </cols>
  <sheetData>
    <row r="1" spans="1:19" ht="24" thickBot="1" x14ac:dyDescent="0.4">
      <c r="A1" s="214"/>
      <c r="B1" s="214"/>
      <c r="C1" s="52"/>
      <c r="D1" s="317" t="s">
        <v>191</v>
      </c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9"/>
    </row>
    <row r="2" spans="1:19" ht="18.75" customHeight="1" x14ac:dyDescent="0.25">
      <c r="A2" s="82"/>
      <c r="B2" s="83"/>
      <c r="C2" s="40"/>
      <c r="D2" s="311">
        <v>2021</v>
      </c>
      <c r="E2" s="315"/>
      <c r="F2" s="315"/>
      <c r="G2" s="316"/>
      <c r="H2" s="314" t="s">
        <v>189</v>
      </c>
      <c r="I2" s="312"/>
      <c r="J2" s="312"/>
      <c r="K2" s="313"/>
      <c r="L2" s="311">
        <v>2010</v>
      </c>
      <c r="M2" s="312"/>
      <c r="N2" s="312"/>
      <c r="O2" s="313"/>
      <c r="P2" s="311" t="s">
        <v>58</v>
      </c>
      <c r="Q2" s="312"/>
      <c r="R2" s="312"/>
      <c r="S2" s="313"/>
    </row>
    <row r="3" spans="1:19" ht="15.75" thickBot="1" x14ac:dyDescent="0.3">
      <c r="A3" s="84" t="s">
        <v>0</v>
      </c>
      <c r="B3" s="85" t="s">
        <v>1</v>
      </c>
      <c r="C3" s="41" t="s">
        <v>2</v>
      </c>
      <c r="D3" s="11" t="s">
        <v>56</v>
      </c>
      <c r="E3" s="12" t="s">
        <v>57</v>
      </c>
      <c r="F3" s="12" t="s">
        <v>59</v>
      </c>
      <c r="G3" s="14" t="s">
        <v>93</v>
      </c>
      <c r="H3" s="232" t="s">
        <v>56</v>
      </c>
      <c r="I3" s="233" t="s">
        <v>57</v>
      </c>
      <c r="J3" s="233" t="s">
        <v>59</v>
      </c>
      <c r="K3" s="234" t="s">
        <v>93</v>
      </c>
      <c r="L3" s="11" t="s">
        <v>56</v>
      </c>
      <c r="M3" s="12" t="s">
        <v>57</v>
      </c>
      <c r="N3" s="12" t="s">
        <v>59</v>
      </c>
      <c r="O3" s="14" t="s">
        <v>93</v>
      </c>
      <c r="P3" s="11" t="s">
        <v>56</v>
      </c>
      <c r="Q3" s="12" t="s">
        <v>57</v>
      </c>
      <c r="R3" s="12" t="s">
        <v>59</v>
      </c>
      <c r="S3" s="14" t="s">
        <v>93</v>
      </c>
    </row>
    <row r="4" spans="1:19" x14ac:dyDescent="0.25">
      <c r="A4" s="78" t="s">
        <v>3</v>
      </c>
      <c r="B4" s="78" t="s">
        <v>99</v>
      </c>
      <c r="C4" s="79">
        <v>300</v>
      </c>
      <c r="D4" s="80">
        <v>2931</v>
      </c>
      <c r="E4" s="81">
        <v>162</v>
      </c>
      <c r="F4" s="263">
        <v>24</v>
      </c>
      <c r="G4" s="90">
        <f>1-(F4/E4)</f>
        <v>0.85185185185185186</v>
      </c>
      <c r="H4" s="281"/>
      <c r="I4" s="282"/>
      <c r="J4" s="282"/>
      <c r="K4" s="283"/>
      <c r="L4" s="284">
        <v>3036</v>
      </c>
      <c r="M4" s="285">
        <v>167</v>
      </c>
      <c r="N4" s="264">
        <v>24.5</v>
      </c>
      <c r="O4" s="90">
        <f>1-(N4/M4)</f>
        <v>0.8532934131736527</v>
      </c>
      <c r="P4" s="286">
        <f>D4+H4+L4</f>
        <v>5967</v>
      </c>
      <c r="Q4" s="267">
        <f>E4+I4+M4</f>
        <v>329</v>
      </c>
      <c r="R4" s="267">
        <f>F4+J4+N4</f>
        <v>48.5</v>
      </c>
      <c r="S4" s="251">
        <f>1-(R4/Q4)</f>
        <v>0.85258358662613976</v>
      </c>
    </row>
    <row r="5" spans="1:19" x14ac:dyDescent="0.25">
      <c r="A5" s="48" t="s">
        <v>4</v>
      </c>
      <c r="B5" s="48" t="s">
        <v>100</v>
      </c>
      <c r="C5" s="6">
        <v>300</v>
      </c>
      <c r="D5" s="80">
        <v>491</v>
      </c>
      <c r="E5" s="81">
        <v>28</v>
      </c>
      <c r="F5" s="264">
        <v>3</v>
      </c>
      <c r="G5" s="90">
        <f t="shared" ref="G5:G56" si="0">1-(F5/E5)</f>
        <v>0.8928571428571429</v>
      </c>
      <c r="H5" s="287"/>
      <c r="I5" s="288"/>
      <c r="J5" s="288"/>
      <c r="K5" s="289"/>
      <c r="L5" s="284">
        <v>534</v>
      </c>
      <c r="M5" s="285">
        <v>30</v>
      </c>
      <c r="N5" s="264">
        <v>2</v>
      </c>
      <c r="O5" s="90">
        <f t="shared" ref="O5:O55" si="1">1-(N5/M5)</f>
        <v>0.93333333333333335</v>
      </c>
      <c r="P5" s="286">
        <f t="shared" ref="P5:P56" si="2">D5+H5+L5</f>
        <v>1025</v>
      </c>
      <c r="Q5" s="267">
        <f t="shared" ref="Q5:Q56" si="3">E5+I5+M5</f>
        <v>58</v>
      </c>
      <c r="R5" s="270">
        <f t="shared" ref="R5:R56" si="4">F5+J5+N5</f>
        <v>5</v>
      </c>
      <c r="S5" s="251">
        <f t="shared" ref="S5:S56" si="5">1-(R5/Q5)</f>
        <v>0.9137931034482758</v>
      </c>
    </row>
    <row r="6" spans="1:19" x14ac:dyDescent="0.25">
      <c r="A6" s="48" t="s">
        <v>5</v>
      </c>
      <c r="B6" s="48" t="s">
        <v>101</v>
      </c>
      <c r="C6" s="6">
        <v>300</v>
      </c>
      <c r="D6" s="80">
        <v>2931</v>
      </c>
      <c r="E6" s="81">
        <v>162</v>
      </c>
      <c r="F6" s="264">
        <v>7.75</v>
      </c>
      <c r="G6" s="90">
        <f t="shared" si="0"/>
        <v>0.9521604938271605</v>
      </c>
      <c r="H6" s="287"/>
      <c r="I6" s="288"/>
      <c r="J6" s="288"/>
      <c r="K6" s="289"/>
      <c r="L6" s="284">
        <v>3036</v>
      </c>
      <c r="M6" s="285">
        <v>167</v>
      </c>
      <c r="N6" s="264">
        <v>16</v>
      </c>
      <c r="O6" s="90">
        <f t="shared" si="1"/>
        <v>0.90419161676646709</v>
      </c>
      <c r="P6" s="286">
        <f t="shared" si="2"/>
        <v>5967</v>
      </c>
      <c r="Q6" s="267">
        <f t="shared" si="3"/>
        <v>329</v>
      </c>
      <c r="R6" s="270">
        <f t="shared" si="4"/>
        <v>23.75</v>
      </c>
      <c r="S6" s="251">
        <f t="shared" si="5"/>
        <v>0.92781155015197569</v>
      </c>
    </row>
    <row r="7" spans="1:19" x14ac:dyDescent="0.25">
      <c r="A7" s="48" t="s">
        <v>6</v>
      </c>
      <c r="B7" s="48" t="s">
        <v>102</v>
      </c>
      <c r="C7" s="6">
        <v>300</v>
      </c>
      <c r="D7" s="80">
        <v>468</v>
      </c>
      <c r="E7" s="81">
        <v>33</v>
      </c>
      <c r="F7" s="264">
        <v>4.5</v>
      </c>
      <c r="G7" s="90">
        <f t="shared" si="0"/>
        <v>0.86363636363636365</v>
      </c>
      <c r="H7" s="287"/>
      <c r="I7" s="288"/>
      <c r="J7" s="288"/>
      <c r="K7" s="289"/>
      <c r="L7" s="284">
        <v>429</v>
      </c>
      <c r="M7" s="285">
        <v>30</v>
      </c>
      <c r="N7" s="264">
        <v>2.5</v>
      </c>
      <c r="O7" s="90">
        <f t="shared" si="1"/>
        <v>0.91666666666666663</v>
      </c>
      <c r="P7" s="286">
        <f t="shared" si="2"/>
        <v>897</v>
      </c>
      <c r="Q7" s="267">
        <f t="shared" si="3"/>
        <v>63</v>
      </c>
      <c r="R7" s="270">
        <f t="shared" si="4"/>
        <v>7</v>
      </c>
      <c r="S7" s="251">
        <f t="shared" si="5"/>
        <v>0.88888888888888884</v>
      </c>
    </row>
    <row r="8" spans="1:19" x14ac:dyDescent="0.25">
      <c r="A8" s="48" t="s">
        <v>7</v>
      </c>
      <c r="B8" s="48" t="s">
        <v>103</v>
      </c>
      <c r="C8" s="6">
        <v>300</v>
      </c>
      <c r="D8" s="80">
        <v>379</v>
      </c>
      <c r="E8" s="81">
        <v>21</v>
      </c>
      <c r="F8" s="264">
        <v>0.75</v>
      </c>
      <c r="G8" s="90">
        <f t="shared" si="0"/>
        <v>0.9642857142857143</v>
      </c>
      <c r="H8" s="287"/>
      <c r="I8" s="288"/>
      <c r="J8" s="288"/>
      <c r="K8" s="289"/>
      <c r="L8" s="284">
        <v>374</v>
      </c>
      <c r="M8" s="285">
        <v>21</v>
      </c>
      <c r="N8" s="264">
        <v>1</v>
      </c>
      <c r="O8" s="90">
        <f t="shared" si="1"/>
        <v>0.95238095238095233</v>
      </c>
      <c r="P8" s="286">
        <f t="shared" si="2"/>
        <v>753</v>
      </c>
      <c r="Q8" s="267">
        <f t="shared" si="3"/>
        <v>42</v>
      </c>
      <c r="R8" s="270">
        <f t="shared" si="4"/>
        <v>1.75</v>
      </c>
      <c r="S8" s="251">
        <f t="shared" si="5"/>
        <v>0.95833333333333337</v>
      </c>
    </row>
    <row r="9" spans="1:19" x14ac:dyDescent="0.25">
      <c r="A9" s="48" t="s">
        <v>8</v>
      </c>
      <c r="B9" s="48" t="s">
        <v>104</v>
      </c>
      <c r="C9" s="6">
        <v>300</v>
      </c>
      <c r="D9" s="80">
        <v>1566</v>
      </c>
      <c r="E9" s="81">
        <v>108</v>
      </c>
      <c r="F9" s="264">
        <v>15</v>
      </c>
      <c r="G9" s="90">
        <f t="shared" si="0"/>
        <v>0.86111111111111116</v>
      </c>
      <c r="H9" s="287"/>
      <c r="I9" s="288"/>
      <c r="J9" s="288"/>
      <c r="K9" s="289"/>
      <c r="L9" s="284">
        <v>2003</v>
      </c>
      <c r="M9" s="285">
        <v>138</v>
      </c>
      <c r="N9" s="264">
        <v>19.75</v>
      </c>
      <c r="O9" s="90">
        <f t="shared" si="1"/>
        <v>0.85688405797101452</v>
      </c>
      <c r="P9" s="286">
        <f t="shared" si="2"/>
        <v>3569</v>
      </c>
      <c r="Q9" s="267">
        <f t="shared" si="3"/>
        <v>246</v>
      </c>
      <c r="R9" s="270">
        <f t="shared" si="4"/>
        <v>34.75</v>
      </c>
      <c r="S9" s="251">
        <f t="shared" si="5"/>
        <v>0.85873983739837401</v>
      </c>
    </row>
    <row r="10" spans="1:19" x14ac:dyDescent="0.25">
      <c r="A10" s="48" t="s">
        <v>9</v>
      </c>
      <c r="B10" s="48" t="s">
        <v>105</v>
      </c>
      <c r="C10" s="6">
        <v>300</v>
      </c>
      <c r="D10" s="80">
        <v>2931</v>
      </c>
      <c r="E10" s="81">
        <v>162</v>
      </c>
      <c r="F10" s="264">
        <v>13.75</v>
      </c>
      <c r="G10" s="90">
        <f t="shared" si="0"/>
        <v>0.91512345679012341</v>
      </c>
      <c r="H10" s="287"/>
      <c r="I10" s="288"/>
      <c r="J10" s="288"/>
      <c r="K10" s="289"/>
      <c r="L10" s="284">
        <v>3036</v>
      </c>
      <c r="M10" s="285">
        <v>167</v>
      </c>
      <c r="N10" s="264">
        <v>23.25</v>
      </c>
      <c r="O10" s="90">
        <f t="shared" si="1"/>
        <v>0.8607784431137725</v>
      </c>
      <c r="P10" s="286">
        <f t="shared" si="2"/>
        <v>5967</v>
      </c>
      <c r="Q10" s="267">
        <f t="shared" si="3"/>
        <v>329</v>
      </c>
      <c r="R10" s="270">
        <f t="shared" si="4"/>
        <v>37</v>
      </c>
      <c r="S10" s="251">
        <f t="shared" si="5"/>
        <v>0.88753799392097266</v>
      </c>
    </row>
    <row r="11" spans="1:19" ht="14.25" customHeight="1" x14ac:dyDescent="0.25">
      <c r="A11" s="48" t="s">
        <v>10</v>
      </c>
      <c r="B11" s="48" t="s">
        <v>106</v>
      </c>
      <c r="C11" s="6">
        <v>300</v>
      </c>
      <c r="D11" s="80">
        <v>2907</v>
      </c>
      <c r="E11" s="81">
        <v>200</v>
      </c>
      <c r="F11" s="264">
        <v>20.5</v>
      </c>
      <c r="G11" s="90">
        <f t="shared" si="0"/>
        <v>0.89749999999999996</v>
      </c>
      <c r="H11" s="287"/>
      <c r="I11" s="288"/>
      <c r="J11" s="288"/>
      <c r="K11" s="289"/>
      <c r="L11" s="284">
        <v>2137</v>
      </c>
      <c r="M11" s="285">
        <v>147</v>
      </c>
      <c r="N11" s="264">
        <v>21.25</v>
      </c>
      <c r="O11" s="90">
        <f t="shared" si="1"/>
        <v>0.85544217687074831</v>
      </c>
      <c r="P11" s="286">
        <f t="shared" si="2"/>
        <v>5044</v>
      </c>
      <c r="Q11" s="267">
        <f t="shared" si="3"/>
        <v>347</v>
      </c>
      <c r="R11" s="270">
        <f t="shared" si="4"/>
        <v>41.75</v>
      </c>
      <c r="S11" s="251">
        <f t="shared" si="5"/>
        <v>0.87968299711815567</v>
      </c>
    </row>
    <row r="12" spans="1:19" x14ac:dyDescent="0.25">
      <c r="A12" s="47" t="s">
        <v>11</v>
      </c>
      <c r="B12" s="48" t="s">
        <v>107</v>
      </c>
      <c r="C12" s="39">
        <v>300</v>
      </c>
      <c r="D12" s="80">
        <v>2412</v>
      </c>
      <c r="E12" s="81">
        <v>133</v>
      </c>
      <c r="F12" s="264">
        <v>18</v>
      </c>
      <c r="G12" s="90">
        <f t="shared" si="0"/>
        <v>0.86466165413533835</v>
      </c>
      <c r="H12" s="287"/>
      <c r="I12" s="288"/>
      <c r="J12" s="288"/>
      <c r="K12" s="289"/>
      <c r="L12" s="284">
        <v>2576</v>
      </c>
      <c r="M12" s="285">
        <v>142</v>
      </c>
      <c r="N12" s="264">
        <v>20</v>
      </c>
      <c r="O12" s="90">
        <f t="shared" si="1"/>
        <v>0.85915492957746475</v>
      </c>
      <c r="P12" s="286">
        <f t="shared" si="2"/>
        <v>4988</v>
      </c>
      <c r="Q12" s="267">
        <f t="shared" si="3"/>
        <v>275</v>
      </c>
      <c r="R12" s="270">
        <f t="shared" si="4"/>
        <v>38</v>
      </c>
      <c r="S12" s="251">
        <f t="shared" si="5"/>
        <v>0.86181818181818182</v>
      </c>
    </row>
    <row r="13" spans="1:19" x14ac:dyDescent="0.25">
      <c r="A13" s="47" t="s">
        <v>12</v>
      </c>
      <c r="B13" s="48" t="s">
        <v>108</v>
      </c>
      <c r="C13" s="39">
        <v>300</v>
      </c>
      <c r="D13" s="80">
        <v>1035</v>
      </c>
      <c r="E13" s="81">
        <v>72</v>
      </c>
      <c r="F13" s="264">
        <v>8.75</v>
      </c>
      <c r="G13" s="90">
        <f t="shared" si="0"/>
        <v>0.87847222222222221</v>
      </c>
      <c r="H13" s="287"/>
      <c r="I13" s="288"/>
      <c r="J13" s="288"/>
      <c r="K13" s="289"/>
      <c r="L13" s="284">
        <v>1456</v>
      </c>
      <c r="M13" s="285">
        <v>101</v>
      </c>
      <c r="N13" s="264">
        <v>13</v>
      </c>
      <c r="O13" s="90">
        <f t="shared" si="1"/>
        <v>0.87128712871287128</v>
      </c>
      <c r="P13" s="286">
        <f t="shared" si="2"/>
        <v>2491</v>
      </c>
      <c r="Q13" s="267">
        <f t="shared" si="3"/>
        <v>173</v>
      </c>
      <c r="R13" s="270">
        <f t="shared" si="4"/>
        <v>21.75</v>
      </c>
      <c r="S13" s="251">
        <f t="shared" si="5"/>
        <v>0.87427745664739887</v>
      </c>
    </row>
    <row r="14" spans="1:19" x14ac:dyDescent="0.25">
      <c r="A14" s="47" t="s">
        <v>13</v>
      </c>
      <c r="B14" s="48" t="s">
        <v>109</v>
      </c>
      <c r="C14" s="39">
        <v>300</v>
      </c>
      <c r="D14" s="80">
        <v>2931</v>
      </c>
      <c r="E14" s="81">
        <v>162</v>
      </c>
      <c r="F14" s="264">
        <v>11.75</v>
      </c>
      <c r="G14" s="90">
        <f t="shared" si="0"/>
        <v>0.92746913580246915</v>
      </c>
      <c r="H14" s="287"/>
      <c r="I14" s="288"/>
      <c r="J14" s="288"/>
      <c r="K14" s="289"/>
      <c r="L14" s="284">
        <v>3036</v>
      </c>
      <c r="M14" s="285">
        <v>167</v>
      </c>
      <c r="N14" s="264">
        <v>12.5</v>
      </c>
      <c r="O14" s="90">
        <f t="shared" si="1"/>
        <v>0.92514970059880242</v>
      </c>
      <c r="P14" s="286">
        <f t="shared" si="2"/>
        <v>5967</v>
      </c>
      <c r="Q14" s="267">
        <f t="shared" si="3"/>
        <v>329</v>
      </c>
      <c r="R14" s="270">
        <f t="shared" si="4"/>
        <v>24.25</v>
      </c>
      <c r="S14" s="251">
        <f t="shared" si="5"/>
        <v>0.92629179331306988</v>
      </c>
    </row>
    <row r="15" spans="1:19" x14ac:dyDescent="0.25">
      <c r="A15" s="328" t="s">
        <v>14</v>
      </c>
      <c r="B15" s="328" t="s">
        <v>110</v>
      </c>
      <c r="C15" s="39">
        <v>300</v>
      </c>
      <c r="D15" s="80">
        <v>66</v>
      </c>
      <c r="E15" s="81">
        <v>20</v>
      </c>
      <c r="F15" s="264">
        <v>2</v>
      </c>
      <c r="G15" s="90">
        <f t="shared" si="0"/>
        <v>0.9</v>
      </c>
      <c r="H15" s="287"/>
      <c r="I15" s="288"/>
      <c r="J15" s="288"/>
      <c r="K15" s="289"/>
      <c r="L15" s="284">
        <v>59</v>
      </c>
      <c r="M15" s="285">
        <v>26</v>
      </c>
      <c r="N15" s="264">
        <v>4</v>
      </c>
      <c r="O15" s="90">
        <f t="shared" si="1"/>
        <v>0.84615384615384615</v>
      </c>
      <c r="P15" s="286">
        <f t="shared" si="2"/>
        <v>125</v>
      </c>
      <c r="Q15" s="267">
        <f t="shared" si="3"/>
        <v>46</v>
      </c>
      <c r="R15" s="270">
        <f t="shared" si="4"/>
        <v>6</v>
      </c>
      <c r="S15" s="251">
        <f t="shared" si="5"/>
        <v>0.86956521739130432</v>
      </c>
    </row>
    <row r="16" spans="1:19" x14ac:dyDescent="0.25">
      <c r="A16" s="47" t="s">
        <v>15</v>
      </c>
      <c r="B16" s="47" t="s">
        <v>111</v>
      </c>
      <c r="C16" s="39">
        <v>300</v>
      </c>
      <c r="D16" s="13"/>
      <c r="E16" s="5"/>
      <c r="F16" s="269"/>
      <c r="G16" s="269"/>
      <c r="H16" s="288"/>
      <c r="I16" s="288"/>
      <c r="J16" s="288"/>
      <c r="K16" s="289"/>
      <c r="L16" s="290"/>
      <c r="M16" s="269"/>
      <c r="N16" s="269"/>
      <c r="O16" s="269"/>
      <c r="P16" s="290"/>
      <c r="Q16" s="269"/>
      <c r="R16" s="269"/>
      <c r="S16" s="269"/>
    </row>
    <row r="17" spans="1:19" x14ac:dyDescent="0.25">
      <c r="A17" s="262" t="s">
        <v>16</v>
      </c>
      <c r="B17" s="262" t="s">
        <v>112</v>
      </c>
      <c r="C17" s="39">
        <v>300</v>
      </c>
      <c r="D17" s="80">
        <v>6</v>
      </c>
      <c r="E17" s="81">
        <v>6</v>
      </c>
      <c r="F17" s="264">
        <v>0</v>
      </c>
      <c r="G17" s="90">
        <f t="shared" si="0"/>
        <v>1</v>
      </c>
      <c r="H17" s="287"/>
      <c r="I17" s="288"/>
      <c r="J17" s="288"/>
      <c r="K17" s="289"/>
      <c r="L17" s="284">
        <v>6</v>
      </c>
      <c r="M17" s="285">
        <v>6</v>
      </c>
      <c r="N17" s="264">
        <v>0.25</v>
      </c>
      <c r="O17" s="90">
        <f t="shared" si="1"/>
        <v>0.95833333333333337</v>
      </c>
      <c r="P17" s="286">
        <f t="shared" si="2"/>
        <v>12</v>
      </c>
      <c r="Q17" s="267">
        <f t="shared" si="3"/>
        <v>12</v>
      </c>
      <c r="R17" s="267">
        <f t="shared" si="4"/>
        <v>0.25</v>
      </c>
      <c r="S17" s="251">
        <f t="shared" si="5"/>
        <v>0.97916666666666663</v>
      </c>
    </row>
    <row r="18" spans="1:19" x14ac:dyDescent="0.25">
      <c r="A18" s="47" t="s">
        <v>17</v>
      </c>
      <c r="B18" s="47" t="s">
        <v>113</v>
      </c>
      <c r="C18" s="39">
        <v>300</v>
      </c>
      <c r="D18" s="80">
        <v>2531</v>
      </c>
      <c r="E18" s="81">
        <v>140</v>
      </c>
      <c r="F18" s="264">
        <v>17</v>
      </c>
      <c r="G18" s="90">
        <f t="shared" si="0"/>
        <v>0.87857142857142856</v>
      </c>
      <c r="H18" s="287"/>
      <c r="I18" s="288"/>
      <c r="J18" s="288"/>
      <c r="K18" s="289"/>
      <c r="L18" s="284">
        <v>2506</v>
      </c>
      <c r="M18" s="285">
        <v>138</v>
      </c>
      <c r="N18" s="264">
        <v>20</v>
      </c>
      <c r="O18" s="90">
        <f t="shared" si="1"/>
        <v>0.85507246376811596</v>
      </c>
      <c r="P18" s="286">
        <f t="shared" si="2"/>
        <v>5037</v>
      </c>
      <c r="Q18" s="267">
        <f t="shared" si="3"/>
        <v>278</v>
      </c>
      <c r="R18" s="267">
        <f t="shared" si="4"/>
        <v>37</v>
      </c>
      <c r="S18" s="251">
        <f t="shared" si="5"/>
        <v>0.86690647482014382</v>
      </c>
    </row>
    <row r="19" spans="1:19" x14ac:dyDescent="0.25">
      <c r="A19" s="47" t="s">
        <v>18</v>
      </c>
      <c r="B19" s="47" t="s">
        <v>114</v>
      </c>
      <c r="C19" s="39">
        <v>300</v>
      </c>
      <c r="D19" s="80">
        <v>77</v>
      </c>
      <c r="E19" s="81">
        <v>20</v>
      </c>
      <c r="F19" s="264">
        <v>0</v>
      </c>
      <c r="G19" s="90">
        <f t="shared" si="0"/>
        <v>1</v>
      </c>
      <c r="H19" s="287"/>
      <c r="I19" s="288"/>
      <c r="J19" s="288"/>
      <c r="K19" s="289"/>
      <c r="L19" s="284">
        <v>83</v>
      </c>
      <c r="M19" s="285">
        <v>20</v>
      </c>
      <c r="N19" s="264">
        <v>1</v>
      </c>
      <c r="O19" s="90">
        <f t="shared" si="1"/>
        <v>0.95</v>
      </c>
      <c r="P19" s="286">
        <f t="shared" si="2"/>
        <v>160</v>
      </c>
      <c r="Q19" s="267">
        <f t="shared" si="3"/>
        <v>40</v>
      </c>
      <c r="R19" s="267">
        <f t="shared" si="4"/>
        <v>1</v>
      </c>
      <c r="S19" s="251">
        <f t="shared" si="5"/>
        <v>0.97499999999999998</v>
      </c>
    </row>
    <row r="20" spans="1:19" x14ac:dyDescent="0.25">
      <c r="A20" s="262" t="s">
        <v>19</v>
      </c>
      <c r="B20" s="262" t="s">
        <v>115</v>
      </c>
      <c r="C20" s="39">
        <v>300</v>
      </c>
      <c r="D20" s="80">
        <v>15</v>
      </c>
      <c r="E20" s="81">
        <v>15</v>
      </c>
      <c r="F20" s="264">
        <v>2</v>
      </c>
      <c r="G20" s="90">
        <f t="shared" si="0"/>
        <v>0.8666666666666667</v>
      </c>
      <c r="H20" s="287"/>
      <c r="I20" s="288"/>
      <c r="J20" s="288"/>
      <c r="K20" s="289"/>
      <c r="L20" s="290"/>
      <c r="M20" s="269"/>
      <c r="N20" s="269"/>
      <c r="O20" s="269"/>
      <c r="P20" s="286">
        <f t="shared" si="2"/>
        <v>15</v>
      </c>
      <c r="Q20" s="267">
        <f t="shared" si="3"/>
        <v>15</v>
      </c>
      <c r="R20" s="267">
        <f t="shared" si="4"/>
        <v>2</v>
      </c>
      <c r="S20" s="251">
        <f t="shared" si="5"/>
        <v>0.8666666666666667</v>
      </c>
    </row>
    <row r="21" spans="1:19" x14ac:dyDescent="0.25">
      <c r="A21" s="262" t="s">
        <v>20</v>
      </c>
      <c r="B21" s="262" t="s">
        <v>116</v>
      </c>
      <c r="C21" s="39">
        <v>300</v>
      </c>
      <c r="D21" s="80">
        <v>2</v>
      </c>
      <c r="E21" s="81">
        <v>2</v>
      </c>
      <c r="F21" s="264">
        <v>0</v>
      </c>
      <c r="G21" s="90">
        <f t="shared" ref="G21" si="6">1-(F21/E21)</f>
        <v>1</v>
      </c>
      <c r="H21" s="287"/>
      <c r="I21" s="288"/>
      <c r="J21" s="288"/>
      <c r="K21" s="289"/>
      <c r="L21" s="290"/>
      <c r="M21" s="269"/>
      <c r="N21" s="269"/>
      <c r="O21" s="269"/>
      <c r="P21" s="286">
        <f t="shared" ref="P21" si="7">D21+H21+L21</f>
        <v>2</v>
      </c>
      <c r="Q21" s="267">
        <f t="shared" ref="Q21" si="8">E21+I21+M21</f>
        <v>2</v>
      </c>
      <c r="R21" s="267">
        <f t="shared" ref="R21" si="9">F21+J21+N21</f>
        <v>0</v>
      </c>
      <c r="S21" s="251">
        <f t="shared" ref="S21" si="10">1-(R21/Q21)</f>
        <v>1</v>
      </c>
    </row>
    <row r="22" spans="1:19" x14ac:dyDescent="0.25">
      <c r="A22" s="47" t="s">
        <v>21</v>
      </c>
      <c r="B22" s="47" t="s">
        <v>117</v>
      </c>
      <c r="C22" s="39">
        <v>300</v>
      </c>
      <c r="D22" s="80">
        <v>253</v>
      </c>
      <c r="E22" s="81">
        <v>20</v>
      </c>
      <c r="F22" s="264">
        <v>1</v>
      </c>
      <c r="G22" s="90">
        <f t="shared" si="0"/>
        <v>0.95</v>
      </c>
      <c r="H22" s="287"/>
      <c r="I22" s="288"/>
      <c r="J22" s="288"/>
      <c r="K22" s="289"/>
      <c r="L22" s="284">
        <v>58</v>
      </c>
      <c r="M22" s="285">
        <v>20</v>
      </c>
      <c r="N22" s="264">
        <v>2</v>
      </c>
      <c r="O22" s="90">
        <f t="shared" si="1"/>
        <v>0.9</v>
      </c>
      <c r="P22" s="286">
        <f t="shared" si="2"/>
        <v>311</v>
      </c>
      <c r="Q22" s="267">
        <f t="shared" si="3"/>
        <v>40</v>
      </c>
      <c r="R22" s="267">
        <f t="shared" si="4"/>
        <v>3</v>
      </c>
      <c r="S22" s="251">
        <f t="shared" si="5"/>
        <v>0.92500000000000004</v>
      </c>
    </row>
    <row r="23" spans="1:19" x14ac:dyDescent="0.25">
      <c r="A23" s="47" t="s">
        <v>22</v>
      </c>
      <c r="B23" s="47" t="s">
        <v>118</v>
      </c>
      <c r="C23" s="39">
        <v>300</v>
      </c>
      <c r="D23" s="80">
        <v>1249</v>
      </c>
      <c r="E23" s="81">
        <v>69</v>
      </c>
      <c r="F23" s="264">
        <v>9</v>
      </c>
      <c r="G23" s="90">
        <f t="shared" si="0"/>
        <v>0.86956521739130432</v>
      </c>
      <c r="H23" s="287"/>
      <c r="I23" s="288"/>
      <c r="J23" s="288"/>
      <c r="K23" s="289"/>
      <c r="L23" s="284">
        <v>1170</v>
      </c>
      <c r="M23" s="285">
        <v>65</v>
      </c>
      <c r="N23" s="264">
        <v>9.5</v>
      </c>
      <c r="O23" s="90">
        <f t="shared" si="1"/>
        <v>0.85384615384615381</v>
      </c>
      <c r="P23" s="286">
        <f t="shared" si="2"/>
        <v>2419</v>
      </c>
      <c r="Q23" s="267">
        <f t="shared" si="3"/>
        <v>134</v>
      </c>
      <c r="R23" s="267">
        <f t="shared" si="4"/>
        <v>18.5</v>
      </c>
      <c r="S23" s="251">
        <f t="shared" si="5"/>
        <v>0.86194029850746268</v>
      </c>
    </row>
    <row r="24" spans="1:19" x14ac:dyDescent="0.25">
      <c r="A24" s="47" t="s">
        <v>23</v>
      </c>
      <c r="B24" s="47" t="s">
        <v>119</v>
      </c>
      <c r="C24" s="39">
        <v>300</v>
      </c>
      <c r="D24" s="80">
        <v>1154</v>
      </c>
      <c r="E24" s="81">
        <v>64</v>
      </c>
      <c r="F24" s="264">
        <v>6</v>
      </c>
      <c r="G24" s="90">
        <f t="shared" si="0"/>
        <v>0.90625</v>
      </c>
      <c r="H24" s="287"/>
      <c r="I24" s="288"/>
      <c r="J24" s="288"/>
      <c r="K24" s="289"/>
      <c r="L24" s="284">
        <v>1134</v>
      </c>
      <c r="M24" s="285">
        <v>63</v>
      </c>
      <c r="N24" s="264">
        <v>4.5</v>
      </c>
      <c r="O24" s="90">
        <f t="shared" si="1"/>
        <v>0.9285714285714286</v>
      </c>
      <c r="P24" s="286">
        <f t="shared" si="2"/>
        <v>2288</v>
      </c>
      <c r="Q24" s="267">
        <f t="shared" si="3"/>
        <v>127</v>
      </c>
      <c r="R24" s="267">
        <f t="shared" si="4"/>
        <v>10.5</v>
      </c>
      <c r="S24" s="251">
        <f t="shared" si="5"/>
        <v>0.91732283464566933</v>
      </c>
    </row>
    <row r="25" spans="1:19" x14ac:dyDescent="0.25">
      <c r="A25" s="47" t="s">
        <v>24</v>
      </c>
      <c r="B25" s="47" t="s">
        <v>120</v>
      </c>
      <c r="C25" s="39">
        <v>300</v>
      </c>
      <c r="D25" s="80">
        <v>316</v>
      </c>
      <c r="E25" s="81">
        <v>20</v>
      </c>
      <c r="F25" s="264">
        <v>2.5</v>
      </c>
      <c r="G25" s="90">
        <f t="shared" si="0"/>
        <v>0.875</v>
      </c>
      <c r="H25" s="287"/>
      <c r="I25" s="288"/>
      <c r="J25" s="288"/>
      <c r="K25" s="289"/>
      <c r="L25" s="284">
        <v>288</v>
      </c>
      <c r="M25" s="285">
        <v>20</v>
      </c>
      <c r="N25" s="264">
        <v>1</v>
      </c>
      <c r="O25" s="90">
        <f t="shared" si="1"/>
        <v>0.95</v>
      </c>
      <c r="P25" s="286">
        <f t="shared" si="2"/>
        <v>604</v>
      </c>
      <c r="Q25" s="267">
        <f t="shared" si="3"/>
        <v>40</v>
      </c>
      <c r="R25" s="267">
        <f t="shared" si="4"/>
        <v>3.5</v>
      </c>
      <c r="S25" s="251">
        <f t="shared" si="5"/>
        <v>0.91249999999999998</v>
      </c>
    </row>
    <row r="26" spans="1:19" x14ac:dyDescent="0.25">
      <c r="A26" s="47" t="s">
        <v>25</v>
      </c>
      <c r="B26" s="47" t="s">
        <v>121</v>
      </c>
      <c r="C26" s="6">
        <v>300</v>
      </c>
      <c r="D26" s="80">
        <v>1576</v>
      </c>
      <c r="E26" s="81">
        <v>87</v>
      </c>
      <c r="F26" s="264">
        <v>5.25</v>
      </c>
      <c r="G26" s="90">
        <f t="shared" si="0"/>
        <v>0.93965517241379315</v>
      </c>
      <c r="H26" s="287"/>
      <c r="I26" s="288"/>
      <c r="J26" s="288"/>
      <c r="K26" s="289"/>
      <c r="L26" s="284">
        <v>1564</v>
      </c>
      <c r="M26" s="285">
        <v>87</v>
      </c>
      <c r="N26" s="264">
        <v>3.5</v>
      </c>
      <c r="O26" s="90">
        <f t="shared" si="1"/>
        <v>0.95977011494252873</v>
      </c>
      <c r="P26" s="286">
        <f t="shared" si="2"/>
        <v>3140</v>
      </c>
      <c r="Q26" s="267">
        <f t="shared" si="3"/>
        <v>174</v>
      </c>
      <c r="R26" s="267">
        <f t="shared" si="4"/>
        <v>8.75</v>
      </c>
      <c r="S26" s="251">
        <f t="shared" si="5"/>
        <v>0.94971264367816088</v>
      </c>
    </row>
    <row r="27" spans="1:19" x14ac:dyDescent="0.25">
      <c r="A27" s="47" t="s">
        <v>26</v>
      </c>
      <c r="B27" s="47" t="s">
        <v>122</v>
      </c>
      <c r="C27" s="6">
        <v>300</v>
      </c>
      <c r="D27" s="80">
        <v>1124</v>
      </c>
      <c r="E27" s="81">
        <v>62</v>
      </c>
      <c r="F27" s="264">
        <v>4.75</v>
      </c>
      <c r="G27" s="90">
        <f t="shared" si="0"/>
        <v>0.92338709677419351</v>
      </c>
      <c r="H27" s="287"/>
      <c r="I27" s="288"/>
      <c r="J27" s="288"/>
      <c r="K27" s="289"/>
      <c r="L27" s="284">
        <v>1032</v>
      </c>
      <c r="M27" s="285">
        <v>54</v>
      </c>
      <c r="N27" s="264">
        <v>8</v>
      </c>
      <c r="O27" s="90">
        <f t="shared" si="1"/>
        <v>0.85185185185185186</v>
      </c>
      <c r="P27" s="286">
        <f t="shared" si="2"/>
        <v>2156</v>
      </c>
      <c r="Q27" s="267">
        <f t="shared" si="3"/>
        <v>116</v>
      </c>
      <c r="R27" s="267">
        <f t="shared" si="4"/>
        <v>12.75</v>
      </c>
      <c r="S27" s="251">
        <f t="shared" si="5"/>
        <v>0.89008620689655171</v>
      </c>
    </row>
    <row r="28" spans="1:19" x14ac:dyDescent="0.25">
      <c r="A28" s="47" t="s">
        <v>27</v>
      </c>
      <c r="B28" s="47" t="s">
        <v>123</v>
      </c>
      <c r="C28" s="6">
        <v>300</v>
      </c>
      <c r="D28" s="80">
        <v>84</v>
      </c>
      <c r="E28" s="81">
        <v>20</v>
      </c>
      <c r="F28" s="264">
        <v>3</v>
      </c>
      <c r="G28" s="90">
        <f t="shared" si="0"/>
        <v>0.85</v>
      </c>
      <c r="H28" s="287"/>
      <c r="I28" s="288"/>
      <c r="J28" s="288"/>
      <c r="K28" s="289"/>
      <c r="L28" s="284">
        <v>77</v>
      </c>
      <c r="M28" s="285">
        <v>20</v>
      </c>
      <c r="N28" s="264">
        <v>1.5</v>
      </c>
      <c r="O28" s="90">
        <f t="shared" si="1"/>
        <v>0.92500000000000004</v>
      </c>
      <c r="P28" s="286">
        <f t="shared" si="2"/>
        <v>161</v>
      </c>
      <c r="Q28" s="267">
        <f t="shared" si="3"/>
        <v>40</v>
      </c>
      <c r="R28" s="267">
        <f t="shared" si="4"/>
        <v>4.5</v>
      </c>
      <c r="S28" s="251">
        <f t="shared" si="5"/>
        <v>0.88749999999999996</v>
      </c>
    </row>
    <row r="29" spans="1:19" x14ac:dyDescent="0.25">
      <c r="A29" s="47" t="s">
        <v>28</v>
      </c>
      <c r="B29" s="47" t="s">
        <v>124</v>
      </c>
      <c r="C29" s="6">
        <v>300</v>
      </c>
      <c r="D29" s="80">
        <v>2873</v>
      </c>
      <c r="E29" s="81">
        <v>158</v>
      </c>
      <c r="F29" s="264">
        <v>14</v>
      </c>
      <c r="G29" s="90">
        <f t="shared" si="0"/>
        <v>0.91139240506329111</v>
      </c>
      <c r="H29" s="287"/>
      <c r="I29" s="288"/>
      <c r="J29" s="288"/>
      <c r="K29" s="289"/>
      <c r="L29" s="284">
        <v>2716</v>
      </c>
      <c r="M29" s="285">
        <v>150</v>
      </c>
      <c r="N29" s="264">
        <v>14.75</v>
      </c>
      <c r="O29" s="90">
        <f t="shared" si="1"/>
        <v>0.90166666666666662</v>
      </c>
      <c r="P29" s="286">
        <f t="shared" si="2"/>
        <v>5589</v>
      </c>
      <c r="Q29" s="267">
        <f t="shared" si="3"/>
        <v>308</v>
      </c>
      <c r="R29" s="267">
        <f t="shared" si="4"/>
        <v>28.75</v>
      </c>
      <c r="S29" s="251">
        <f t="shared" si="5"/>
        <v>0.9066558441558441</v>
      </c>
    </row>
    <row r="30" spans="1:19" x14ac:dyDescent="0.25">
      <c r="A30" s="47" t="s">
        <v>29</v>
      </c>
      <c r="B30" s="47" t="s">
        <v>125</v>
      </c>
      <c r="C30" s="6">
        <v>300</v>
      </c>
      <c r="D30" s="80">
        <v>1314</v>
      </c>
      <c r="E30" s="81">
        <v>91</v>
      </c>
      <c r="F30" s="264">
        <v>10</v>
      </c>
      <c r="G30" s="90">
        <f t="shared" si="0"/>
        <v>0.89010989010989006</v>
      </c>
      <c r="H30" s="287"/>
      <c r="I30" s="288"/>
      <c r="J30" s="288"/>
      <c r="K30" s="289"/>
      <c r="L30" s="284">
        <v>1225</v>
      </c>
      <c r="M30" s="285">
        <v>85</v>
      </c>
      <c r="N30" s="264">
        <v>7.75</v>
      </c>
      <c r="O30" s="90">
        <f t="shared" si="1"/>
        <v>0.9088235294117647</v>
      </c>
      <c r="P30" s="286">
        <f t="shared" si="2"/>
        <v>2539</v>
      </c>
      <c r="Q30" s="267">
        <f t="shared" si="3"/>
        <v>176</v>
      </c>
      <c r="R30" s="267">
        <f t="shared" si="4"/>
        <v>17.75</v>
      </c>
      <c r="S30" s="251">
        <f t="shared" si="5"/>
        <v>0.89914772727272729</v>
      </c>
    </row>
    <row r="31" spans="1:19" x14ac:dyDescent="0.25">
      <c r="A31" s="47" t="s">
        <v>30</v>
      </c>
      <c r="B31" s="47" t="s">
        <v>126</v>
      </c>
      <c r="C31" s="6">
        <v>300</v>
      </c>
      <c r="D31" s="80">
        <v>1644</v>
      </c>
      <c r="E31" s="81">
        <v>91</v>
      </c>
      <c r="F31" s="264">
        <v>5</v>
      </c>
      <c r="G31" s="90">
        <f t="shared" si="0"/>
        <v>0.94505494505494503</v>
      </c>
      <c r="H31" s="287"/>
      <c r="I31" s="288"/>
      <c r="J31" s="288"/>
      <c r="K31" s="289"/>
      <c r="L31" s="284">
        <v>1585</v>
      </c>
      <c r="M31" s="285">
        <v>88</v>
      </c>
      <c r="N31" s="264">
        <v>13.5</v>
      </c>
      <c r="O31" s="90">
        <f t="shared" si="1"/>
        <v>0.84659090909090906</v>
      </c>
      <c r="P31" s="286">
        <f t="shared" si="2"/>
        <v>3229</v>
      </c>
      <c r="Q31" s="267">
        <f t="shared" si="3"/>
        <v>179</v>
      </c>
      <c r="R31" s="270">
        <f t="shared" si="4"/>
        <v>18.5</v>
      </c>
      <c r="S31" s="251">
        <f t="shared" si="5"/>
        <v>0.8966480446927374</v>
      </c>
    </row>
    <row r="32" spans="1:19" x14ac:dyDescent="0.25">
      <c r="A32" s="47" t="s">
        <v>31</v>
      </c>
      <c r="B32" s="47" t="s">
        <v>127</v>
      </c>
      <c r="C32" s="6">
        <v>300</v>
      </c>
      <c r="D32" s="80">
        <v>27</v>
      </c>
      <c r="E32" s="81">
        <v>20</v>
      </c>
      <c r="F32" s="264">
        <v>1.5</v>
      </c>
      <c r="G32" s="90">
        <f t="shared" si="0"/>
        <v>0.92500000000000004</v>
      </c>
      <c r="H32" s="287"/>
      <c r="I32" s="288"/>
      <c r="J32" s="288"/>
      <c r="K32" s="289"/>
      <c r="L32" s="284">
        <v>34</v>
      </c>
      <c r="M32" s="285">
        <v>20</v>
      </c>
      <c r="N32" s="264">
        <v>1.5</v>
      </c>
      <c r="O32" s="90">
        <f t="shared" si="1"/>
        <v>0.92500000000000004</v>
      </c>
      <c r="P32" s="286">
        <f t="shared" si="2"/>
        <v>61</v>
      </c>
      <c r="Q32" s="267">
        <f t="shared" si="3"/>
        <v>40</v>
      </c>
      <c r="R32" s="270">
        <f t="shared" si="4"/>
        <v>3</v>
      </c>
      <c r="S32" s="251">
        <f t="shared" si="5"/>
        <v>0.92500000000000004</v>
      </c>
    </row>
    <row r="33" spans="1:19" x14ac:dyDescent="0.25">
      <c r="A33" s="47" t="s">
        <v>32</v>
      </c>
      <c r="B33" s="47" t="s">
        <v>128</v>
      </c>
      <c r="C33" s="6">
        <v>300</v>
      </c>
      <c r="D33" s="80">
        <v>45</v>
      </c>
      <c r="E33" s="81">
        <v>20</v>
      </c>
      <c r="F33" s="264">
        <v>2.75</v>
      </c>
      <c r="G33" s="90">
        <f t="shared" si="0"/>
        <v>0.86250000000000004</v>
      </c>
      <c r="H33" s="287"/>
      <c r="I33" s="288"/>
      <c r="J33" s="288"/>
      <c r="K33" s="289"/>
      <c r="L33" s="284">
        <v>46</v>
      </c>
      <c r="M33" s="285">
        <v>20</v>
      </c>
      <c r="N33" s="264">
        <v>0</v>
      </c>
      <c r="O33" s="90">
        <f t="shared" si="1"/>
        <v>1</v>
      </c>
      <c r="P33" s="286">
        <f t="shared" si="2"/>
        <v>91</v>
      </c>
      <c r="Q33" s="267">
        <f t="shared" si="3"/>
        <v>40</v>
      </c>
      <c r="R33" s="270">
        <f t="shared" si="4"/>
        <v>2.75</v>
      </c>
      <c r="S33" s="251">
        <f t="shared" si="5"/>
        <v>0.93125000000000002</v>
      </c>
    </row>
    <row r="34" spans="1:19" x14ac:dyDescent="0.25">
      <c r="A34" s="47" t="s">
        <v>33</v>
      </c>
      <c r="B34" s="47" t="s">
        <v>129</v>
      </c>
      <c r="C34" s="6">
        <v>300</v>
      </c>
      <c r="D34" s="80">
        <v>492</v>
      </c>
      <c r="E34" s="81">
        <v>28</v>
      </c>
      <c r="F34" s="264">
        <v>3</v>
      </c>
      <c r="G34" s="90">
        <f t="shared" si="0"/>
        <v>0.8928571428571429</v>
      </c>
      <c r="H34" s="287"/>
      <c r="I34" s="288"/>
      <c r="J34" s="288"/>
      <c r="K34" s="289"/>
      <c r="L34" s="284">
        <v>464</v>
      </c>
      <c r="M34" s="285">
        <v>26</v>
      </c>
      <c r="N34" s="264">
        <v>1.5</v>
      </c>
      <c r="O34" s="90">
        <f t="shared" si="1"/>
        <v>0.94230769230769229</v>
      </c>
      <c r="P34" s="286">
        <f t="shared" si="2"/>
        <v>956</v>
      </c>
      <c r="Q34" s="267">
        <f t="shared" si="3"/>
        <v>54</v>
      </c>
      <c r="R34" s="270">
        <f t="shared" si="4"/>
        <v>4.5</v>
      </c>
      <c r="S34" s="251">
        <f t="shared" si="5"/>
        <v>0.91666666666666663</v>
      </c>
    </row>
    <row r="35" spans="1:19" x14ac:dyDescent="0.25">
      <c r="A35" s="47" t="s">
        <v>34</v>
      </c>
      <c r="B35" s="47" t="s">
        <v>130</v>
      </c>
      <c r="C35" s="6">
        <v>300</v>
      </c>
      <c r="D35" s="80">
        <v>18</v>
      </c>
      <c r="E35" s="81">
        <v>18</v>
      </c>
      <c r="F35" s="264">
        <v>1</v>
      </c>
      <c r="G35" s="90">
        <f t="shared" si="0"/>
        <v>0.94444444444444442</v>
      </c>
      <c r="H35" s="287"/>
      <c r="I35" s="288"/>
      <c r="J35" s="288"/>
      <c r="K35" s="289"/>
      <c r="L35" s="284">
        <v>18</v>
      </c>
      <c r="M35" s="285">
        <v>18</v>
      </c>
      <c r="N35" s="264">
        <v>2.5</v>
      </c>
      <c r="O35" s="90">
        <f t="shared" si="1"/>
        <v>0.86111111111111116</v>
      </c>
      <c r="P35" s="286">
        <f t="shared" si="2"/>
        <v>36</v>
      </c>
      <c r="Q35" s="267">
        <f t="shared" si="3"/>
        <v>36</v>
      </c>
      <c r="R35" s="270">
        <f t="shared" si="4"/>
        <v>3.5</v>
      </c>
      <c r="S35" s="251">
        <f t="shared" si="5"/>
        <v>0.90277777777777779</v>
      </c>
    </row>
    <row r="36" spans="1:19" x14ac:dyDescent="0.25">
      <c r="A36" s="47" t="s">
        <v>35</v>
      </c>
      <c r="B36" s="47" t="s">
        <v>131</v>
      </c>
      <c r="C36" s="6">
        <v>300</v>
      </c>
      <c r="D36" s="80">
        <v>2809</v>
      </c>
      <c r="E36" s="81">
        <v>155</v>
      </c>
      <c r="F36" s="264">
        <v>4</v>
      </c>
      <c r="G36" s="90">
        <f t="shared" si="0"/>
        <v>0.97419354838709682</v>
      </c>
      <c r="H36" s="287"/>
      <c r="I36" s="288"/>
      <c r="J36" s="288"/>
      <c r="K36" s="289"/>
      <c r="L36" s="284">
        <v>2773</v>
      </c>
      <c r="M36" s="285">
        <v>153</v>
      </c>
      <c r="N36" s="264">
        <v>4</v>
      </c>
      <c r="O36" s="90">
        <f t="shared" si="1"/>
        <v>0.97385620915032678</v>
      </c>
      <c r="P36" s="286">
        <f t="shared" si="2"/>
        <v>5582</v>
      </c>
      <c r="Q36" s="267">
        <f t="shared" si="3"/>
        <v>308</v>
      </c>
      <c r="R36" s="270">
        <f t="shared" si="4"/>
        <v>8</v>
      </c>
      <c r="S36" s="251">
        <f t="shared" si="5"/>
        <v>0.97402597402597402</v>
      </c>
    </row>
    <row r="37" spans="1:19" x14ac:dyDescent="0.25">
      <c r="A37" s="47" t="s">
        <v>36</v>
      </c>
      <c r="B37" s="47" t="s">
        <v>132</v>
      </c>
      <c r="C37" s="6">
        <v>300</v>
      </c>
      <c r="D37" s="80">
        <v>543</v>
      </c>
      <c r="E37" s="81">
        <v>30</v>
      </c>
      <c r="F37" s="264">
        <v>3.5</v>
      </c>
      <c r="G37" s="90">
        <f t="shared" si="0"/>
        <v>0.8833333333333333</v>
      </c>
      <c r="H37" s="287"/>
      <c r="I37" s="288"/>
      <c r="J37" s="288"/>
      <c r="K37" s="289"/>
      <c r="L37" s="284">
        <v>531</v>
      </c>
      <c r="M37" s="285">
        <v>30</v>
      </c>
      <c r="N37" s="264">
        <v>4.75</v>
      </c>
      <c r="O37" s="90">
        <f t="shared" si="1"/>
        <v>0.84166666666666667</v>
      </c>
      <c r="P37" s="286">
        <f t="shared" si="2"/>
        <v>1074</v>
      </c>
      <c r="Q37" s="267">
        <f t="shared" si="3"/>
        <v>60</v>
      </c>
      <c r="R37" s="270">
        <f t="shared" si="4"/>
        <v>8.25</v>
      </c>
      <c r="S37" s="251">
        <f t="shared" si="5"/>
        <v>0.86250000000000004</v>
      </c>
    </row>
    <row r="38" spans="1:19" x14ac:dyDescent="0.25">
      <c r="A38" s="47" t="s">
        <v>37</v>
      </c>
      <c r="B38" s="47" t="s">
        <v>133</v>
      </c>
      <c r="C38" s="6">
        <v>300</v>
      </c>
      <c r="D38" s="80">
        <v>36</v>
      </c>
      <c r="E38" s="81">
        <v>12</v>
      </c>
      <c r="F38" s="264">
        <v>0</v>
      </c>
      <c r="G38" s="90">
        <f t="shared" si="0"/>
        <v>1</v>
      </c>
      <c r="H38" s="287"/>
      <c r="I38" s="288"/>
      <c r="J38" s="288"/>
      <c r="K38" s="289"/>
      <c r="L38" s="284">
        <v>16</v>
      </c>
      <c r="M38" s="285">
        <v>16</v>
      </c>
      <c r="N38" s="264">
        <v>0</v>
      </c>
      <c r="O38" s="90">
        <f t="shared" si="1"/>
        <v>1</v>
      </c>
      <c r="P38" s="286">
        <f t="shared" si="2"/>
        <v>52</v>
      </c>
      <c r="Q38" s="267">
        <f t="shared" si="3"/>
        <v>28</v>
      </c>
      <c r="R38" s="270">
        <f t="shared" si="4"/>
        <v>0</v>
      </c>
      <c r="S38" s="251">
        <f t="shared" si="5"/>
        <v>1</v>
      </c>
    </row>
    <row r="39" spans="1:19" x14ac:dyDescent="0.25">
      <c r="A39" s="47" t="s">
        <v>38</v>
      </c>
      <c r="B39" s="47" t="s">
        <v>134</v>
      </c>
      <c r="C39" s="6">
        <v>300</v>
      </c>
      <c r="D39" s="80">
        <v>11</v>
      </c>
      <c r="E39" s="81">
        <v>11</v>
      </c>
      <c r="F39" s="264">
        <v>1</v>
      </c>
      <c r="G39" s="90">
        <f t="shared" si="0"/>
        <v>0.90909090909090906</v>
      </c>
      <c r="H39" s="287"/>
      <c r="I39" s="288"/>
      <c r="J39" s="288"/>
      <c r="K39" s="289"/>
      <c r="L39" s="284">
        <v>8</v>
      </c>
      <c r="M39" s="285">
        <v>8</v>
      </c>
      <c r="N39" s="264">
        <v>1</v>
      </c>
      <c r="O39" s="90">
        <f t="shared" si="1"/>
        <v>0.875</v>
      </c>
      <c r="P39" s="286">
        <f t="shared" si="2"/>
        <v>19</v>
      </c>
      <c r="Q39" s="267">
        <f t="shared" si="3"/>
        <v>19</v>
      </c>
      <c r="R39" s="270">
        <f t="shared" si="4"/>
        <v>2</v>
      </c>
      <c r="S39" s="251">
        <f t="shared" si="5"/>
        <v>0.89473684210526316</v>
      </c>
    </row>
    <row r="40" spans="1:19" x14ac:dyDescent="0.25">
      <c r="A40" s="47" t="s">
        <v>39</v>
      </c>
      <c r="B40" s="47" t="s">
        <v>135</v>
      </c>
      <c r="C40" s="6">
        <v>300</v>
      </c>
      <c r="D40" s="80">
        <v>120</v>
      </c>
      <c r="E40" s="81">
        <v>20</v>
      </c>
      <c r="F40" s="264">
        <v>1.5</v>
      </c>
      <c r="G40" s="90">
        <f t="shared" si="0"/>
        <v>0.92500000000000004</v>
      </c>
      <c r="H40" s="287"/>
      <c r="I40" s="288"/>
      <c r="J40" s="288"/>
      <c r="K40" s="289"/>
      <c r="L40" s="284">
        <v>119</v>
      </c>
      <c r="M40" s="285">
        <v>20</v>
      </c>
      <c r="N40" s="264">
        <v>3</v>
      </c>
      <c r="O40" s="90">
        <f t="shared" si="1"/>
        <v>0.85</v>
      </c>
      <c r="P40" s="286">
        <f t="shared" si="2"/>
        <v>239</v>
      </c>
      <c r="Q40" s="267">
        <f t="shared" si="3"/>
        <v>40</v>
      </c>
      <c r="R40" s="270">
        <f t="shared" si="4"/>
        <v>4.5</v>
      </c>
      <c r="S40" s="251">
        <f t="shared" si="5"/>
        <v>0.88749999999999996</v>
      </c>
    </row>
    <row r="41" spans="1:19" x14ac:dyDescent="0.25">
      <c r="A41" s="47" t="s">
        <v>40</v>
      </c>
      <c r="B41" s="47" t="s">
        <v>136</v>
      </c>
      <c r="C41" s="6">
        <v>300</v>
      </c>
      <c r="D41" s="80">
        <v>2931</v>
      </c>
      <c r="E41" s="81">
        <v>162</v>
      </c>
      <c r="F41" s="264">
        <v>15.75</v>
      </c>
      <c r="G41" s="90">
        <f t="shared" si="0"/>
        <v>0.90277777777777779</v>
      </c>
      <c r="H41" s="287"/>
      <c r="I41" s="288"/>
      <c r="J41" s="288"/>
      <c r="K41" s="289"/>
      <c r="L41" s="284">
        <v>3036</v>
      </c>
      <c r="M41" s="285">
        <v>167</v>
      </c>
      <c r="N41" s="264">
        <v>20</v>
      </c>
      <c r="O41" s="90">
        <f t="shared" si="1"/>
        <v>0.88023952095808378</v>
      </c>
      <c r="P41" s="286">
        <f t="shared" si="2"/>
        <v>5967</v>
      </c>
      <c r="Q41" s="267">
        <f t="shared" si="3"/>
        <v>329</v>
      </c>
      <c r="R41" s="270">
        <f t="shared" si="4"/>
        <v>35.75</v>
      </c>
      <c r="S41" s="251">
        <f t="shared" si="5"/>
        <v>0.89133738601823709</v>
      </c>
    </row>
    <row r="42" spans="1:19" x14ac:dyDescent="0.25">
      <c r="A42" s="48" t="s">
        <v>41</v>
      </c>
      <c r="B42" s="48" t="s">
        <v>137</v>
      </c>
      <c r="C42" s="6">
        <v>300</v>
      </c>
      <c r="D42" s="80">
        <v>854</v>
      </c>
      <c r="E42" s="81">
        <v>47</v>
      </c>
      <c r="F42" s="264">
        <v>3</v>
      </c>
      <c r="G42" s="90">
        <f t="shared" si="0"/>
        <v>0.93617021276595747</v>
      </c>
      <c r="H42" s="287"/>
      <c r="I42" s="288"/>
      <c r="J42" s="288"/>
      <c r="K42" s="289"/>
      <c r="L42" s="284">
        <v>823</v>
      </c>
      <c r="M42" s="285">
        <v>46</v>
      </c>
      <c r="N42" s="264">
        <v>5.5</v>
      </c>
      <c r="O42" s="90">
        <f t="shared" si="1"/>
        <v>0.88043478260869568</v>
      </c>
      <c r="P42" s="286">
        <f t="shared" si="2"/>
        <v>1677</v>
      </c>
      <c r="Q42" s="267">
        <f t="shared" si="3"/>
        <v>93</v>
      </c>
      <c r="R42" s="270">
        <f t="shared" si="4"/>
        <v>8.5</v>
      </c>
      <c r="S42" s="251">
        <f t="shared" si="5"/>
        <v>0.90860215053763438</v>
      </c>
    </row>
    <row r="43" spans="1:19" x14ac:dyDescent="0.25">
      <c r="A43" s="48" t="s">
        <v>42</v>
      </c>
      <c r="B43" s="48" t="s">
        <v>138</v>
      </c>
      <c r="C43" s="6">
        <v>300</v>
      </c>
      <c r="D43" s="80">
        <v>2931</v>
      </c>
      <c r="E43" s="81">
        <v>162</v>
      </c>
      <c r="F43" s="264">
        <v>24.25</v>
      </c>
      <c r="G43" s="90">
        <f t="shared" si="0"/>
        <v>0.85030864197530864</v>
      </c>
      <c r="H43" s="287"/>
      <c r="I43" s="288"/>
      <c r="J43" s="288"/>
      <c r="K43" s="289"/>
      <c r="L43" s="284">
        <v>3036</v>
      </c>
      <c r="M43" s="285">
        <v>167</v>
      </c>
      <c r="N43" s="264">
        <v>21.75</v>
      </c>
      <c r="O43" s="90">
        <f t="shared" si="1"/>
        <v>0.86976047904191622</v>
      </c>
      <c r="P43" s="286">
        <f t="shared" si="2"/>
        <v>5967</v>
      </c>
      <c r="Q43" s="267">
        <f t="shared" si="3"/>
        <v>329</v>
      </c>
      <c r="R43" s="270">
        <f t="shared" si="4"/>
        <v>46</v>
      </c>
      <c r="S43" s="251">
        <f t="shared" si="5"/>
        <v>0.86018237082066873</v>
      </c>
    </row>
    <row r="44" spans="1:19" x14ac:dyDescent="0.25">
      <c r="A44" s="48" t="s">
        <v>43</v>
      </c>
      <c r="B44" s="48" t="s">
        <v>139</v>
      </c>
      <c r="C44" s="6">
        <v>300</v>
      </c>
      <c r="D44" s="80">
        <v>1749</v>
      </c>
      <c r="E44" s="81">
        <v>97</v>
      </c>
      <c r="F44" s="264">
        <v>15</v>
      </c>
      <c r="G44" s="90">
        <f t="shared" si="0"/>
        <v>0.84536082474226804</v>
      </c>
      <c r="H44" s="287"/>
      <c r="I44" s="288"/>
      <c r="J44" s="288"/>
      <c r="K44" s="289"/>
      <c r="L44" s="284">
        <v>1737</v>
      </c>
      <c r="M44" s="285">
        <v>96</v>
      </c>
      <c r="N44" s="264">
        <v>15.75</v>
      </c>
      <c r="O44" s="90">
        <f t="shared" si="1"/>
        <v>0.8359375</v>
      </c>
      <c r="P44" s="286">
        <f t="shared" si="2"/>
        <v>3486</v>
      </c>
      <c r="Q44" s="267">
        <f t="shared" si="3"/>
        <v>193</v>
      </c>
      <c r="R44" s="270">
        <f t="shared" si="4"/>
        <v>30.75</v>
      </c>
      <c r="S44" s="251">
        <f t="shared" si="5"/>
        <v>0.84067357512953367</v>
      </c>
    </row>
    <row r="45" spans="1:19" x14ac:dyDescent="0.25">
      <c r="A45" s="48" t="s">
        <v>44</v>
      </c>
      <c r="B45" s="48" t="s">
        <v>140</v>
      </c>
      <c r="C45" s="6">
        <v>300</v>
      </c>
      <c r="D45" s="80">
        <v>386</v>
      </c>
      <c r="E45" s="81">
        <v>22</v>
      </c>
      <c r="F45" s="264">
        <v>2</v>
      </c>
      <c r="G45" s="90">
        <f t="shared" si="0"/>
        <v>0.90909090909090906</v>
      </c>
      <c r="H45" s="287"/>
      <c r="I45" s="288"/>
      <c r="J45" s="288"/>
      <c r="K45" s="289"/>
      <c r="L45" s="284">
        <v>355</v>
      </c>
      <c r="M45" s="285">
        <v>20</v>
      </c>
      <c r="N45" s="264">
        <v>3</v>
      </c>
      <c r="O45" s="90">
        <f t="shared" si="1"/>
        <v>0.85</v>
      </c>
      <c r="P45" s="286">
        <f t="shared" si="2"/>
        <v>741</v>
      </c>
      <c r="Q45" s="267">
        <f t="shared" si="3"/>
        <v>42</v>
      </c>
      <c r="R45" s="270">
        <f t="shared" si="4"/>
        <v>5</v>
      </c>
      <c r="S45" s="251">
        <f t="shared" si="5"/>
        <v>0.88095238095238093</v>
      </c>
    </row>
    <row r="46" spans="1:19" x14ac:dyDescent="0.25">
      <c r="A46" s="48" t="s">
        <v>45</v>
      </c>
      <c r="B46" s="48" t="s">
        <v>141</v>
      </c>
      <c r="C46" s="6">
        <v>300</v>
      </c>
      <c r="D46" s="80">
        <v>2931</v>
      </c>
      <c r="E46" s="81">
        <v>162</v>
      </c>
      <c r="F46" s="264">
        <v>15</v>
      </c>
      <c r="G46" s="90">
        <f t="shared" si="0"/>
        <v>0.90740740740740744</v>
      </c>
      <c r="H46" s="287"/>
      <c r="I46" s="288"/>
      <c r="J46" s="288"/>
      <c r="K46" s="289"/>
      <c r="L46" s="284">
        <v>3036</v>
      </c>
      <c r="M46" s="285">
        <v>167</v>
      </c>
      <c r="N46" s="264">
        <v>25</v>
      </c>
      <c r="O46" s="90">
        <f t="shared" si="1"/>
        <v>0.85029940119760483</v>
      </c>
      <c r="P46" s="286">
        <f t="shared" si="2"/>
        <v>5967</v>
      </c>
      <c r="Q46" s="267">
        <f t="shared" si="3"/>
        <v>329</v>
      </c>
      <c r="R46" s="270">
        <f t="shared" si="4"/>
        <v>40</v>
      </c>
      <c r="S46" s="251">
        <f t="shared" si="5"/>
        <v>0.87841945288753798</v>
      </c>
    </row>
    <row r="47" spans="1:19" x14ac:dyDescent="0.25">
      <c r="A47" s="48" t="s">
        <v>46</v>
      </c>
      <c r="B47" s="48" t="s">
        <v>142</v>
      </c>
      <c r="C47" s="6">
        <v>300</v>
      </c>
      <c r="D47" s="80">
        <v>2931</v>
      </c>
      <c r="E47" s="81">
        <v>162</v>
      </c>
      <c r="F47" s="264">
        <v>25.5</v>
      </c>
      <c r="G47" s="90">
        <f t="shared" si="0"/>
        <v>0.84259259259259256</v>
      </c>
      <c r="H47" s="287"/>
      <c r="I47" s="288"/>
      <c r="J47" s="288"/>
      <c r="K47" s="289"/>
      <c r="L47" s="284">
        <v>3036</v>
      </c>
      <c r="M47" s="285">
        <v>167</v>
      </c>
      <c r="N47" s="264">
        <v>7.75</v>
      </c>
      <c r="O47" s="90">
        <f t="shared" si="1"/>
        <v>0.95359281437125754</v>
      </c>
      <c r="P47" s="286">
        <f t="shared" si="2"/>
        <v>5967</v>
      </c>
      <c r="Q47" s="267">
        <f t="shared" si="3"/>
        <v>329</v>
      </c>
      <c r="R47" s="270">
        <f t="shared" si="4"/>
        <v>33.25</v>
      </c>
      <c r="S47" s="251">
        <f t="shared" si="5"/>
        <v>0.89893617021276595</v>
      </c>
    </row>
    <row r="48" spans="1:19" x14ac:dyDescent="0.25">
      <c r="A48" s="48" t="s">
        <v>47</v>
      </c>
      <c r="B48" s="48" t="s">
        <v>143</v>
      </c>
      <c r="C48" s="6">
        <v>300</v>
      </c>
      <c r="D48" s="80">
        <v>607</v>
      </c>
      <c r="E48" s="81">
        <v>34</v>
      </c>
      <c r="F48" s="264">
        <v>4</v>
      </c>
      <c r="G48" s="90">
        <f t="shared" si="0"/>
        <v>0.88235294117647056</v>
      </c>
      <c r="H48" s="287"/>
      <c r="I48" s="288"/>
      <c r="J48" s="288"/>
      <c r="K48" s="289"/>
      <c r="L48" s="284">
        <v>612</v>
      </c>
      <c r="M48" s="285">
        <v>34</v>
      </c>
      <c r="N48" s="264">
        <v>1.5</v>
      </c>
      <c r="O48" s="90">
        <f t="shared" si="1"/>
        <v>0.95588235294117652</v>
      </c>
      <c r="P48" s="286">
        <f t="shared" si="2"/>
        <v>1219</v>
      </c>
      <c r="Q48" s="267">
        <f t="shared" si="3"/>
        <v>68</v>
      </c>
      <c r="R48" s="270">
        <f t="shared" si="4"/>
        <v>5.5</v>
      </c>
      <c r="S48" s="251">
        <f t="shared" si="5"/>
        <v>0.91911764705882348</v>
      </c>
    </row>
    <row r="49" spans="1:26" x14ac:dyDescent="0.25">
      <c r="A49" s="48" t="s">
        <v>48</v>
      </c>
      <c r="B49" s="48" t="s">
        <v>144</v>
      </c>
      <c r="C49" s="6">
        <v>300</v>
      </c>
      <c r="D49" s="80">
        <v>1531</v>
      </c>
      <c r="E49" s="81">
        <v>85</v>
      </c>
      <c r="F49" s="263">
        <v>10.5</v>
      </c>
      <c r="G49" s="90">
        <f t="shared" si="0"/>
        <v>0.87647058823529411</v>
      </c>
      <c r="H49" s="287"/>
      <c r="I49" s="288"/>
      <c r="J49" s="288"/>
      <c r="K49" s="289"/>
      <c r="L49" s="284">
        <v>1264</v>
      </c>
      <c r="M49" s="285">
        <v>70</v>
      </c>
      <c r="N49" s="264">
        <v>7.5</v>
      </c>
      <c r="O49" s="90">
        <f t="shared" si="1"/>
        <v>0.8928571428571429</v>
      </c>
      <c r="P49" s="286">
        <f t="shared" si="2"/>
        <v>2795</v>
      </c>
      <c r="Q49" s="267">
        <f t="shared" si="3"/>
        <v>155</v>
      </c>
      <c r="R49" s="270">
        <f t="shared" si="4"/>
        <v>18</v>
      </c>
      <c r="S49" s="251">
        <f t="shared" si="5"/>
        <v>0.88387096774193552</v>
      </c>
    </row>
    <row r="50" spans="1:26" x14ac:dyDescent="0.25">
      <c r="A50" s="48" t="s">
        <v>49</v>
      </c>
      <c r="B50" s="48" t="s">
        <v>145</v>
      </c>
      <c r="C50" s="6">
        <v>50</v>
      </c>
      <c r="D50" s="80">
        <v>2877</v>
      </c>
      <c r="E50" s="81">
        <v>159</v>
      </c>
      <c r="F50" s="263">
        <v>14</v>
      </c>
      <c r="G50" s="90">
        <f t="shared" si="0"/>
        <v>0.91194968553459121</v>
      </c>
      <c r="H50" s="287"/>
      <c r="I50" s="288"/>
      <c r="J50" s="288"/>
      <c r="K50" s="289"/>
      <c r="L50" s="284">
        <v>2857</v>
      </c>
      <c r="M50" s="285">
        <v>158</v>
      </c>
      <c r="N50" s="264">
        <v>23.25</v>
      </c>
      <c r="O50" s="90">
        <f t="shared" si="1"/>
        <v>0.85284810126582278</v>
      </c>
      <c r="P50" s="286">
        <f t="shared" si="2"/>
        <v>5734</v>
      </c>
      <c r="Q50" s="267">
        <f t="shared" si="3"/>
        <v>317</v>
      </c>
      <c r="R50" s="270">
        <f t="shared" si="4"/>
        <v>37.25</v>
      </c>
      <c r="S50" s="251">
        <f t="shared" si="5"/>
        <v>0.88249211356466872</v>
      </c>
    </row>
    <row r="51" spans="1:26" x14ac:dyDescent="0.25">
      <c r="A51" s="48" t="s">
        <v>50</v>
      </c>
      <c r="B51" s="48" t="s">
        <v>146</v>
      </c>
      <c r="C51" s="6">
        <v>300</v>
      </c>
      <c r="D51" s="80">
        <v>566</v>
      </c>
      <c r="E51" s="81">
        <v>32</v>
      </c>
      <c r="F51" s="263">
        <v>1</v>
      </c>
      <c r="G51" s="90">
        <f t="shared" si="0"/>
        <v>0.96875</v>
      </c>
      <c r="H51" s="287"/>
      <c r="I51" s="288"/>
      <c r="J51" s="288"/>
      <c r="K51" s="289"/>
      <c r="L51" s="284">
        <v>876</v>
      </c>
      <c r="M51" s="285">
        <v>49</v>
      </c>
      <c r="N51" s="264">
        <v>6.5</v>
      </c>
      <c r="O51" s="90">
        <f t="shared" si="1"/>
        <v>0.86734693877551017</v>
      </c>
      <c r="P51" s="286">
        <f t="shared" si="2"/>
        <v>1442</v>
      </c>
      <c r="Q51" s="267">
        <f t="shared" si="3"/>
        <v>81</v>
      </c>
      <c r="R51" s="270">
        <f t="shared" si="4"/>
        <v>7.5</v>
      </c>
      <c r="S51" s="251">
        <f t="shared" si="5"/>
        <v>0.90740740740740744</v>
      </c>
    </row>
    <row r="52" spans="1:26" x14ac:dyDescent="0.25">
      <c r="A52" s="48" t="s">
        <v>51</v>
      </c>
      <c r="B52" s="48" t="s">
        <v>147</v>
      </c>
      <c r="C52" s="6">
        <v>300</v>
      </c>
      <c r="D52" s="80">
        <v>58</v>
      </c>
      <c r="E52" s="81">
        <v>20</v>
      </c>
      <c r="F52" s="263">
        <v>3</v>
      </c>
      <c r="G52" s="90">
        <f t="shared" si="0"/>
        <v>0.85</v>
      </c>
      <c r="H52" s="287"/>
      <c r="I52" s="288"/>
      <c r="J52" s="288"/>
      <c r="K52" s="289"/>
      <c r="L52" s="284">
        <v>53</v>
      </c>
      <c r="M52" s="285">
        <v>20</v>
      </c>
      <c r="N52" s="264">
        <v>3.25</v>
      </c>
      <c r="O52" s="90">
        <f t="shared" si="1"/>
        <v>0.83750000000000002</v>
      </c>
      <c r="P52" s="286">
        <f t="shared" si="2"/>
        <v>111</v>
      </c>
      <c r="Q52" s="267">
        <f t="shared" si="3"/>
        <v>40</v>
      </c>
      <c r="R52" s="270">
        <f t="shared" si="4"/>
        <v>6.25</v>
      </c>
      <c r="S52" s="251">
        <f t="shared" si="5"/>
        <v>0.84375</v>
      </c>
    </row>
    <row r="53" spans="1:26" x14ac:dyDescent="0.25">
      <c r="A53" s="48" t="s">
        <v>52</v>
      </c>
      <c r="B53" s="48" t="s">
        <v>148</v>
      </c>
      <c r="C53" s="6">
        <v>300</v>
      </c>
      <c r="D53" s="80">
        <v>292</v>
      </c>
      <c r="E53" s="81">
        <v>21</v>
      </c>
      <c r="F53" s="81">
        <v>2.25</v>
      </c>
      <c r="G53" s="90">
        <f t="shared" si="0"/>
        <v>0.8928571428571429</v>
      </c>
      <c r="H53" s="287"/>
      <c r="I53" s="288"/>
      <c r="J53" s="288"/>
      <c r="K53" s="289"/>
      <c r="L53" s="284">
        <v>189</v>
      </c>
      <c r="M53" s="285">
        <v>26</v>
      </c>
      <c r="N53" s="264">
        <v>4</v>
      </c>
      <c r="O53" s="90">
        <f t="shared" si="1"/>
        <v>0.84615384615384615</v>
      </c>
      <c r="P53" s="286">
        <f t="shared" si="2"/>
        <v>481</v>
      </c>
      <c r="Q53" s="267">
        <f t="shared" si="3"/>
        <v>47</v>
      </c>
      <c r="R53" s="270">
        <f t="shared" si="4"/>
        <v>6.25</v>
      </c>
      <c r="S53" s="251">
        <f t="shared" si="5"/>
        <v>0.86702127659574468</v>
      </c>
    </row>
    <row r="54" spans="1:26" x14ac:dyDescent="0.25">
      <c r="A54" s="48" t="s">
        <v>53</v>
      </c>
      <c r="B54" s="48" t="s">
        <v>149</v>
      </c>
      <c r="C54" s="6">
        <v>300</v>
      </c>
      <c r="D54" s="80">
        <v>1722</v>
      </c>
      <c r="E54" s="81">
        <v>119</v>
      </c>
      <c r="F54" s="264">
        <v>16</v>
      </c>
      <c r="G54" s="90">
        <f t="shared" si="0"/>
        <v>0.86554621848739499</v>
      </c>
      <c r="H54" s="287"/>
      <c r="I54" s="288"/>
      <c r="J54" s="288"/>
      <c r="K54" s="289"/>
      <c r="L54" s="284">
        <v>2899</v>
      </c>
      <c r="M54" s="285">
        <v>200</v>
      </c>
      <c r="N54" s="264">
        <v>25</v>
      </c>
      <c r="O54" s="90">
        <f t="shared" si="1"/>
        <v>0.875</v>
      </c>
      <c r="P54" s="286">
        <f t="shared" si="2"/>
        <v>4621</v>
      </c>
      <c r="Q54" s="267">
        <f t="shared" si="3"/>
        <v>319</v>
      </c>
      <c r="R54" s="270">
        <f t="shared" si="4"/>
        <v>41</v>
      </c>
      <c r="S54" s="251">
        <f t="shared" si="5"/>
        <v>0.87147335423197492</v>
      </c>
    </row>
    <row r="55" spans="1:26" x14ac:dyDescent="0.25">
      <c r="A55" s="48" t="s">
        <v>54</v>
      </c>
      <c r="B55" s="48" t="s">
        <v>150</v>
      </c>
      <c r="C55" s="6">
        <v>300</v>
      </c>
      <c r="D55" s="80">
        <v>400</v>
      </c>
      <c r="E55" s="81">
        <v>28</v>
      </c>
      <c r="F55" s="81">
        <v>2.5</v>
      </c>
      <c r="G55" s="90">
        <f t="shared" si="0"/>
        <v>0.9107142857142857</v>
      </c>
      <c r="H55" s="287"/>
      <c r="I55" s="288"/>
      <c r="J55" s="288"/>
      <c r="K55" s="289"/>
      <c r="L55" s="284">
        <v>304</v>
      </c>
      <c r="M55" s="285">
        <v>29</v>
      </c>
      <c r="N55" s="264">
        <v>4.5</v>
      </c>
      <c r="O55" s="90">
        <f t="shared" si="1"/>
        <v>0.84482758620689657</v>
      </c>
      <c r="P55" s="286">
        <f t="shared" si="2"/>
        <v>704</v>
      </c>
      <c r="Q55" s="267">
        <f t="shared" si="3"/>
        <v>57</v>
      </c>
      <c r="R55" s="267">
        <f t="shared" si="4"/>
        <v>7</v>
      </c>
      <c r="S55" s="251">
        <f t="shared" si="5"/>
        <v>0.87719298245614041</v>
      </c>
    </row>
    <row r="56" spans="1:26" x14ac:dyDescent="0.25">
      <c r="A56" s="48" t="s">
        <v>55</v>
      </c>
      <c r="B56" s="48" t="s">
        <v>151</v>
      </c>
      <c r="C56" s="6">
        <v>300</v>
      </c>
      <c r="D56" s="80">
        <v>2931</v>
      </c>
      <c r="E56" s="81">
        <v>162</v>
      </c>
      <c r="F56" s="81">
        <v>23</v>
      </c>
      <c r="G56" s="90">
        <f t="shared" si="0"/>
        <v>0.85802469135802473</v>
      </c>
      <c r="H56" s="291"/>
      <c r="I56" s="292"/>
      <c r="J56" s="292"/>
      <c r="K56" s="293"/>
      <c r="L56" s="284">
        <v>3036</v>
      </c>
      <c r="M56" s="285">
        <v>167</v>
      </c>
      <c r="N56" s="264">
        <v>24.75</v>
      </c>
      <c r="O56" s="90">
        <f>1-(N56/M56)/50</f>
        <v>0.99703592814371256</v>
      </c>
      <c r="P56" s="286">
        <f t="shared" si="2"/>
        <v>5967</v>
      </c>
      <c r="Q56" s="267">
        <f t="shared" si="3"/>
        <v>329</v>
      </c>
      <c r="R56" s="267">
        <f t="shared" si="4"/>
        <v>47.75</v>
      </c>
      <c r="S56" s="251">
        <f t="shared" si="5"/>
        <v>0.85486322188449848</v>
      </c>
    </row>
    <row r="57" spans="1:26" x14ac:dyDescent="0.25">
      <c r="A57" s="76"/>
      <c r="B57" s="76"/>
      <c r="C57" s="7"/>
      <c r="D57" s="9"/>
      <c r="E57" s="3"/>
      <c r="F57" s="3"/>
      <c r="G57" s="37"/>
      <c r="H57" s="294"/>
      <c r="I57" s="295"/>
      <c r="J57" s="295"/>
      <c r="K57" s="296"/>
      <c r="L57" s="294"/>
      <c r="M57" s="295"/>
      <c r="N57" s="295"/>
      <c r="O57" s="37"/>
      <c r="P57" s="9"/>
      <c r="Q57" s="3"/>
      <c r="R57" s="3"/>
      <c r="S57" s="252"/>
      <c r="V57" s="280"/>
      <c r="W57" s="280"/>
      <c r="X57" s="280"/>
      <c r="Y57" s="280"/>
      <c r="Z57" s="280"/>
    </row>
    <row r="58" spans="1:26" x14ac:dyDescent="0.25">
      <c r="A58" s="48" t="s">
        <v>61</v>
      </c>
      <c r="B58" s="48" t="s">
        <v>152</v>
      </c>
      <c r="C58" s="6">
        <v>50</v>
      </c>
      <c r="D58" s="8">
        <v>21195</v>
      </c>
      <c r="E58" s="2">
        <v>1590</v>
      </c>
      <c r="F58" s="270">
        <v>32.5</v>
      </c>
      <c r="G58" s="35">
        <f>1-(F58/E58)</f>
        <v>0.97955974842767291</v>
      </c>
      <c r="H58" s="297"/>
      <c r="I58" s="298"/>
      <c r="J58" s="298"/>
      <c r="K58" s="299"/>
      <c r="L58" s="300">
        <v>20720</v>
      </c>
      <c r="M58" s="301">
        <v>1088</v>
      </c>
      <c r="N58" s="302">
        <v>16</v>
      </c>
      <c r="O58" s="35">
        <f>1-(N58/M58)</f>
        <v>0.98529411764705888</v>
      </c>
      <c r="P58" s="8">
        <f>D58+H58+L58</f>
        <v>41915</v>
      </c>
      <c r="Q58" s="2">
        <f>E58+I58+M58</f>
        <v>2678</v>
      </c>
      <c r="R58" s="2">
        <f t="shared" ref="R58" si="11">F58+J58+N58</f>
        <v>48.5</v>
      </c>
      <c r="S58" s="16">
        <f>1-(R58/Q58)</f>
        <v>0.98188946975354741</v>
      </c>
      <c r="V58" s="280"/>
      <c r="W58" s="280"/>
      <c r="X58" s="280"/>
      <c r="Y58" s="280"/>
      <c r="Z58" s="280"/>
    </row>
    <row r="59" spans="1:26" x14ac:dyDescent="0.25">
      <c r="A59" s="48" t="s">
        <v>62</v>
      </c>
      <c r="B59" s="48" t="s">
        <v>153</v>
      </c>
      <c r="C59" s="6">
        <v>300</v>
      </c>
      <c r="D59" s="8">
        <v>5129</v>
      </c>
      <c r="E59" s="2">
        <v>385</v>
      </c>
      <c r="F59" s="270">
        <v>15</v>
      </c>
      <c r="G59" s="35">
        <f t="shared" ref="G59:G87" si="12">1-(F59/E59)</f>
        <v>0.96103896103896103</v>
      </c>
      <c r="H59" s="303"/>
      <c r="I59" s="304"/>
      <c r="J59" s="304"/>
      <c r="K59" s="305"/>
      <c r="L59" s="300">
        <v>4587</v>
      </c>
      <c r="M59" s="301">
        <v>345</v>
      </c>
      <c r="N59" s="302">
        <v>24</v>
      </c>
      <c r="O59" s="35">
        <f t="shared" ref="O59:O87" si="13">1-(N59/M59)</f>
        <v>0.93043478260869561</v>
      </c>
      <c r="P59" s="8">
        <f t="shared" ref="P59:P87" si="14">D59+H59+L59</f>
        <v>9716</v>
      </c>
      <c r="Q59" s="2">
        <f t="shared" ref="Q59:Q87" si="15">E59+I59+M59</f>
        <v>730</v>
      </c>
      <c r="R59" s="2">
        <f t="shared" ref="R59:R87" si="16">F59+J59+N59</f>
        <v>39</v>
      </c>
      <c r="S59" s="16">
        <f t="shared" ref="S59:S87" si="17">1-(R59/Q59)</f>
        <v>0.94657534246575348</v>
      </c>
      <c r="V59" s="280"/>
      <c r="W59" s="280"/>
      <c r="X59" s="280"/>
      <c r="Y59" s="280"/>
      <c r="Z59" s="280"/>
    </row>
    <row r="60" spans="1:26" x14ac:dyDescent="0.25">
      <c r="A60" s="48" t="s">
        <v>63</v>
      </c>
      <c r="B60" s="48" t="s">
        <v>154</v>
      </c>
      <c r="C60" s="6">
        <v>300</v>
      </c>
      <c r="D60" s="8">
        <v>18552</v>
      </c>
      <c r="E60" s="2">
        <v>1740</v>
      </c>
      <c r="F60" s="270">
        <v>120.25</v>
      </c>
      <c r="G60" s="35">
        <f t="shared" si="12"/>
        <v>0.93089080459770113</v>
      </c>
      <c r="H60" s="303"/>
      <c r="I60" s="304"/>
      <c r="J60" s="304"/>
      <c r="K60" s="305"/>
      <c r="L60" s="300">
        <v>19185</v>
      </c>
      <c r="M60" s="301">
        <v>1799</v>
      </c>
      <c r="N60" s="302">
        <v>146.75</v>
      </c>
      <c r="O60" s="35">
        <f t="shared" si="13"/>
        <v>0.9184269038354641</v>
      </c>
      <c r="P60" s="8">
        <f t="shared" si="14"/>
        <v>37737</v>
      </c>
      <c r="Q60" s="2">
        <f t="shared" si="15"/>
        <v>3539</v>
      </c>
      <c r="R60" s="2">
        <f t="shared" si="16"/>
        <v>267</v>
      </c>
      <c r="S60" s="16">
        <f t="shared" si="17"/>
        <v>0.92455495902797402</v>
      </c>
      <c r="V60" s="280"/>
      <c r="W60" s="280"/>
      <c r="X60" s="280"/>
      <c r="Y60" s="280"/>
      <c r="Z60" s="280"/>
    </row>
    <row r="61" spans="1:26" x14ac:dyDescent="0.25">
      <c r="A61" s="48" t="s">
        <v>64</v>
      </c>
      <c r="B61" s="48" t="s">
        <v>155</v>
      </c>
      <c r="C61" s="6">
        <v>300</v>
      </c>
      <c r="D61" s="8">
        <v>2322</v>
      </c>
      <c r="E61" s="2">
        <v>175</v>
      </c>
      <c r="F61" s="270">
        <v>16</v>
      </c>
      <c r="G61" s="35">
        <f t="shared" si="12"/>
        <v>0.90857142857142859</v>
      </c>
      <c r="H61" s="303"/>
      <c r="I61" s="304"/>
      <c r="J61" s="304"/>
      <c r="K61" s="305"/>
      <c r="L61" s="300">
        <v>2048</v>
      </c>
      <c r="M61" s="301">
        <v>154</v>
      </c>
      <c r="N61" s="302">
        <v>23</v>
      </c>
      <c r="O61" s="35">
        <f t="shared" si="13"/>
        <v>0.85064935064935066</v>
      </c>
      <c r="P61" s="8">
        <f t="shared" si="14"/>
        <v>4370</v>
      </c>
      <c r="Q61" s="2">
        <f t="shared" si="15"/>
        <v>329</v>
      </c>
      <c r="R61" s="2">
        <f t="shared" si="16"/>
        <v>39</v>
      </c>
      <c r="S61" s="16">
        <f t="shared" si="17"/>
        <v>0.8814589665653495</v>
      </c>
      <c r="V61" s="280"/>
      <c r="W61" s="280"/>
      <c r="X61" s="280"/>
      <c r="Y61" s="280"/>
      <c r="Z61" s="280"/>
    </row>
    <row r="62" spans="1:26" x14ac:dyDescent="0.25">
      <c r="A62" s="48" t="s">
        <v>65</v>
      </c>
      <c r="B62" s="48" t="s">
        <v>156</v>
      </c>
      <c r="C62" s="6">
        <v>300</v>
      </c>
      <c r="D62" s="13"/>
      <c r="E62" s="5"/>
      <c r="F62" s="5"/>
      <c r="G62" s="306"/>
      <c r="H62" s="303"/>
      <c r="I62" s="304"/>
      <c r="J62" s="304"/>
      <c r="K62" s="305"/>
      <c r="L62" s="307"/>
      <c r="M62" s="306"/>
      <c r="N62" s="306"/>
      <c r="O62" s="306"/>
      <c r="P62" s="13"/>
      <c r="Q62" s="5"/>
      <c r="R62" s="5"/>
      <c r="S62" s="5"/>
      <c r="V62" s="280"/>
      <c r="W62" s="280"/>
      <c r="X62" s="280"/>
      <c r="Y62" s="280"/>
      <c r="Z62" s="280"/>
    </row>
    <row r="63" spans="1:26" x14ac:dyDescent="0.25">
      <c r="A63" s="48" t="s">
        <v>66</v>
      </c>
      <c r="B63" s="48" t="s">
        <v>157</v>
      </c>
      <c r="C63" s="6">
        <v>300</v>
      </c>
      <c r="D63" s="13"/>
      <c r="E63" s="5"/>
      <c r="F63" s="5"/>
      <c r="G63" s="306"/>
      <c r="H63" s="303"/>
      <c r="I63" s="304"/>
      <c r="J63" s="304"/>
      <c r="K63" s="305"/>
      <c r="L63" s="307"/>
      <c r="M63" s="306"/>
      <c r="N63" s="306"/>
      <c r="O63" s="306"/>
      <c r="P63" s="13"/>
      <c r="Q63" s="5"/>
      <c r="R63" s="5"/>
      <c r="S63" s="5"/>
      <c r="V63" s="280"/>
      <c r="W63" s="280"/>
      <c r="X63" s="280"/>
      <c r="Y63" s="280"/>
      <c r="Z63" s="280"/>
    </row>
    <row r="64" spans="1:26" x14ac:dyDescent="0.25">
      <c r="A64" s="48" t="s">
        <v>67</v>
      </c>
      <c r="B64" s="48" t="s">
        <v>158</v>
      </c>
      <c r="C64" s="6">
        <v>300</v>
      </c>
      <c r="D64" s="13"/>
      <c r="E64" s="5"/>
      <c r="F64" s="5"/>
      <c r="G64" s="306"/>
      <c r="H64" s="303"/>
      <c r="I64" s="304"/>
      <c r="J64" s="304"/>
      <c r="K64" s="305"/>
      <c r="L64" s="307"/>
      <c r="M64" s="306"/>
      <c r="N64" s="306"/>
      <c r="O64" s="306"/>
      <c r="P64" s="13"/>
      <c r="Q64" s="5"/>
      <c r="R64" s="5"/>
      <c r="S64" s="5"/>
      <c r="V64" s="280"/>
      <c r="W64" s="280"/>
      <c r="X64" s="280"/>
      <c r="Y64" s="280"/>
      <c r="Z64" s="280"/>
    </row>
    <row r="65" spans="1:26" x14ac:dyDescent="0.25">
      <c r="A65" s="47" t="s">
        <v>68</v>
      </c>
      <c r="B65" s="47" t="s">
        <v>159</v>
      </c>
      <c r="C65" s="6">
        <v>300</v>
      </c>
      <c r="D65" s="13"/>
      <c r="E65" s="5"/>
      <c r="F65" s="5"/>
      <c r="G65" s="306"/>
      <c r="H65" s="303"/>
      <c r="I65" s="304"/>
      <c r="J65" s="304"/>
      <c r="K65" s="305"/>
      <c r="L65" s="307"/>
      <c r="M65" s="306"/>
      <c r="N65" s="306"/>
      <c r="O65" s="306"/>
      <c r="P65" s="13"/>
      <c r="Q65" s="5"/>
      <c r="R65" s="5"/>
      <c r="S65" s="5"/>
      <c r="V65" s="280"/>
      <c r="W65" s="280"/>
      <c r="X65" s="280"/>
      <c r="Y65" s="280"/>
      <c r="Z65" s="280"/>
    </row>
    <row r="66" spans="1:26" x14ac:dyDescent="0.25">
      <c r="A66" s="47" t="s">
        <v>69</v>
      </c>
      <c r="B66" s="47" t="s">
        <v>160</v>
      </c>
      <c r="C66" s="6">
        <v>300</v>
      </c>
      <c r="D66" s="8">
        <v>13</v>
      </c>
      <c r="E66" s="2">
        <v>13</v>
      </c>
      <c r="F66" s="270">
        <v>0</v>
      </c>
      <c r="G66" s="35">
        <f t="shared" si="12"/>
        <v>1</v>
      </c>
      <c r="H66" s="303"/>
      <c r="I66" s="304"/>
      <c r="J66" s="304"/>
      <c r="K66" s="305"/>
      <c r="L66" s="300">
        <v>13</v>
      </c>
      <c r="M66" s="301">
        <v>13</v>
      </c>
      <c r="N66" s="302">
        <v>0</v>
      </c>
      <c r="O66" s="35">
        <f t="shared" si="13"/>
        <v>1</v>
      </c>
      <c r="P66" s="8">
        <f t="shared" si="14"/>
        <v>26</v>
      </c>
      <c r="Q66" s="2">
        <f t="shared" si="15"/>
        <v>26</v>
      </c>
      <c r="R66" s="2">
        <f t="shared" si="16"/>
        <v>0</v>
      </c>
      <c r="S66" s="16">
        <f t="shared" si="17"/>
        <v>1</v>
      </c>
      <c r="V66" s="280"/>
      <c r="W66" s="280"/>
      <c r="X66" s="280"/>
      <c r="Y66" s="280"/>
      <c r="Z66" s="280"/>
    </row>
    <row r="67" spans="1:26" x14ac:dyDescent="0.25">
      <c r="A67" s="47" t="s">
        <v>70</v>
      </c>
      <c r="B67" s="47" t="s">
        <v>161</v>
      </c>
      <c r="C67" s="6">
        <v>300</v>
      </c>
      <c r="D67" s="8">
        <v>3852</v>
      </c>
      <c r="E67" s="2">
        <v>289</v>
      </c>
      <c r="F67" s="270">
        <v>29.25</v>
      </c>
      <c r="G67" s="35">
        <f t="shared" si="12"/>
        <v>0.8987889273356402</v>
      </c>
      <c r="H67" s="303"/>
      <c r="I67" s="304"/>
      <c r="J67" s="304"/>
      <c r="K67" s="305"/>
      <c r="L67" s="300">
        <v>3691</v>
      </c>
      <c r="M67" s="301">
        <v>227</v>
      </c>
      <c r="N67" s="302">
        <v>18</v>
      </c>
      <c r="O67" s="35">
        <f t="shared" si="13"/>
        <v>0.92070484581497802</v>
      </c>
      <c r="P67" s="8">
        <f t="shared" si="14"/>
        <v>7543</v>
      </c>
      <c r="Q67" s="2">
        <f t="shared" si="15"/>
        <v>516</v>
      </c>
      <c r="R67" s="2">
        <f t="shared" si="16"/>
        <v>47.25</v>
      </c>
      <c r="S67" s="16">
        <f t="shared" si="17"/>
        <v>0.90843023255813948</v>
      </c>
      <c r="V67" s="280"/>
      <c r="W67" s="280"/>
      <c r="X67" s="280"/>
      <c r="Y67" s="280"/>
      <c r="Z67" s="280"/>
    </row>
    <row r="68" spans="1:26" x14ac:dyDescent="0.25">
      <c r="A68" s="47" t="s">
        <v>71</v>
      </c>
      <c r="B68" s="47" t="s">
        <v>162</v>
      </c>
      <c r="C68" s="6">
        <v>300</v>
      </c>
      <c r="D68" s="8">
        <v>263</v>
      </c>
      <c r="E68" s="2">
        <v>20</v>
      </c>
      <c r="F68" s="270">
        <v>0.5</v>
      </c>
      <c r="G68" s="35">
        <f t="shared" si="12"/>
        <v>0.97499999999999998</v>
      </c>
      <c r="H68" s="303"/>
      <c r="I68" s="304"/>
      <c r="J68" s="304"/>
      <c r="K68" s="305"/>
      <c r="L68" s="300">
        <v>259</v>
      </c>
      <c r="M68" s="301">
        <v>20</v>
      </c>
      <c r="N68" s="302">
        <v>0</v>
      </c>
      <c r="O68" s="35">
        <f t="shared" si="13"/>
        <v>1</v>
      </c>
      <c r="P68" s="8">
        <f t="shared" si="14"/>
        <v>522</v>
      </c>
      <c r="Q68" s="2">
        <f t="shared" si="15"/>
        <v>40</v>
      </c>
      <c r="R68" s="2">
        <f t="shared" si="16"/>
        <v>0.5</v>
      </c>
      <c r="S68" s="16">
        <f t="shared" si="17"/>
        <v>0.98750000000000004</v>
      </c>
      <c r="V68" s="280"/>
      <c r="W68" s="280"/>
      <c r="X68" s="280"/>
      <c r="Y68" s="280"/>
      <c r="Z68" s="280"/>
    </row>
    <row r="69" spans="1:26" x14ac:dyDescent="0.25">
      <c r="A69" s="47" t="s">
        <v>72</v>
      </c>
      <c r="B69" s="47" t="s">
        <v>163</v>
      </c>
      <c r="C69" s="6">
        <v>300</v>
      </c>
      <c r="D69" s="13"/>
      <c r="E69" s="5"/>
      <c r="F69" s="5"/>
      <c r="G69" s="306"/>
      <c r="H69" s="303"/>
      <c r="I69" s="304"/>
      <c r="J69" s="304"/>
      <c r="K69" s="305"/>
      <c r="L69" s="307"/>
      <c r="M69" s="306"/>
      <c r="N69" s="306"/>
      <c r="O69" s="306"/>
      <c r="P69" s="13"/>
      <c r="Q69" s="5"/>
      <c r="R69" s="5"/>
      <c r="S69" s="5"/>
    </row>
    <row r="70" spans="1:26" x14ac:dyDescent="0.25">
      <c r="A70" s="47" t="s">
        <v>73</v>
      </c>
      <c r="B70" s="47" t="s">
        <v>164</v>
      </c>
      <c r="C70" s="6">
        <v>300</v>
      </c>
      <c r="D70" s="13"/>
      <c r="E70" s="5"/>
      <c r="F70" s="5"/>
      <c r="G70" s="306"/>
      <c r="H70" s="303"/>
      <c r="I70" s="304"/>
      <c r="J70" s="304"/>
      <c r="K70" s="305"/>
      <c r="L70" s="307"/>
      <c r="M70" s="306"/>
      <c r="N70" s="306"/>
      <c r="O70" s="306"/>
      <c r="P70" s="13"/>
      <c r="Q70" s="5"/>
      <c r="R70" s="5"/>
      <c r="S70" s="5"/>
    </row>
    <row r="71" spans="1:26" x14ac:dyDescent="0.25">
      <c r="A71" s="47" t="s">
        <v>74</v>
      </c>
      <c r="B71" s="47" t="s">
        <v>165</v>
      </c>
      <c r="C71" s="6">
        <v>300</v>
      </c>
      <c r="D71" s="13"/>
      <c r="E71" s="5"/>
      <c r="F71" s="5"/>
      <c r="G71" s="306"/>
      <c r="H71" s="303"/>
      <c r="I71" s="304"/>
      <c r="J71" s="304"/>
      <c r="K71" s="305"/>
      <c r="L71" s="307"/>
      <c r="M71" s="306"/>
      <c r="N71" s="306"/>
      <c r="O71" s="306"/>
      <c r="P71" s="13"/>
      <c r="Q71" s="5"/>
      <c r="R71" s="5"/>
      <c r="S71" s="5"/>
    </row>
    <row r="72" spans="1:26" x14ac:dyDescent="0.25">
      <c r="A72" s="47" t="s">
        <v>75</v>
      </c>
      <c r="B72" s="47" t="s">
        <v>166</v>
      </c>
      <c r="C72" s="6">
        <v>300</v>
      </c>
      <c r="D72" s="8">
        <v>21195</v>
      </c>
      <c r="E72" s="2">
        <v>1590</v>
      </c>
      <c r="F72" s="268">
        <v>80.75</v>
      </c>
      <c r="G72" s="35">
        <f t="shared" si="12"/>
        <v>0.9492138364779874</v>
      </c>
      <c r="H72" s="303"/>
      <c r="I72" s="304"/>
      <c r="J72" s="304"/>
      <c r="K72" s="305"/>
      <c r="L72" s="300">
        <v>20720</v>
      </c>
      <c r="M72" s="301">
        <v>1554</v>
      </c>
      <c r="N72" s="302">
        <v>79.5</v>
      </c>
      <c r="O72" s="35">
        <f t="shared" si="13"/>
        <v>0.94884169884169889</v>
      </c>
      <c r="P72" s="8">
        <f t="shared" si="14"/>
        <v>41915</v>
      </c>
      <c r="Q72" s="2">
        <f>E72+I72+M72</f>
        <v>3144</v>
      </c>
      <c r="R72" s="2">
        <f t="shared" si="16"/>
        <v>160.25</v>
      </c>
      <c r="S72" s="16">
        <f t="shared" si="17"/>
        <v>0.94902989821882955</v>
      </c>
    </row>
    <row r="73" spans="1:26" x14ac:dyDescent="0.25">
      <c r="A73" s="47" t="s">
        <v>76</v>
      </c>
      <c r="B73" s="47" t="s">
        <v>167</v>
      </c>
      <c r="C73" s="6">
        <v>300</v>
      </c>
      <c r="D73" s="8">
        <v>3261</v>
      </c>
      <c r="E73" s="2">
        <v>245</v>
      </c>
      <c r="F73" s="270">
        <v>12.75</v>
      </c>
      <c r="G73" s="35">
        <f>1-(F73/E73)</f>
        <v>0.94795918367346943</v>
      </c>
      <c r="H73" s="303"/>
      <c r="I73" s="304"/>
      <c r="J73" s="304"/>
      <c r="K73" s="305"/>
      <c r="L73" s="300">
        <v>3328</v>
      </c>
      <c r="M73" s="301">
        <v>250</v>
      </c>
      <c r="N73" s="302">
        <v>40</v>
      </c>
      <c r="O73" s="35">
        <f t="shared" si="13"/>
        <v>0.84</v>
      </c>
      <c r="P73" s="8">
        <f t="shared" si="14"/>
        <v>6589</v>
      </c>
      <c r="Q73" s="2">
        <f>E73+I73+M73</f>
        <v>495</v>
      </c>
      <c r="R73" s="2">
        <f t="shared" si="16"/>
        <v>52.75</v>
      </c>
      <c r="S73" s="16">
        <f t="shared" si="17"/>
        <v>0.89343434343434347</v>
      </c>
    </row>
    <row r="74" spans="1:26" x14ac:dyDescent="0.25">
      <c r="A74" s="47" t="s">
        <v>77</v>
      </c>
      <c r="B74" s="47" t="s">
        <v>168</v>
      </c>
      <c r="C74" s="6">
        <v>300</v>
      </c>
      <c r="D74" s="13"/>
      <c r="E74" s="5"/>
      <c r="F74" s="5"/>
      <c r="G74" s="306"/>
      <c r="H74" s="303"/>
      <c r="I74" s="304"/>
      <c r="J74" s="304"/>
      <c r="K74" s="305"/>
      <c r="L74" s="307"/>
      <c r="M74" s="306"/>
      <c r="N74" s="306"/>
      <c r="O74" s="306"/>
      <c r="P74" s="13"/>
      <c r="Q74" s="5"/>
      <c r="R74" s="5"/>
      <c r="S74" s="5"/>
    </row>
    <row r="75" spans="1:26" x14ac:dyDescent="0.25">
      <c r="A75" s="47" t="s">
        <v>78</v>
      </c>
      <c r="B75" s="47" t="s">
        <v>169</v>
      </c>
      <c r="C75" s="6">
        <v>300</v>
      </c>
      <c r="D75" s="8">
        <v>1459</v>
      </c>
      <c r="E75" s="2">
        <v>110</v>
      </c>
      <c r="F75" s="270">
        <v>7.75</v>
      </c>
      <c r="G75" s="35">
        <f>1-(F75/E75)</f>
        <v>0.92954545454545456</v>
      </c>
      <c r="H75" s="303"/>
      <c r="I75" s="304"/>
      <c r="J75" s="304"/>
      <c r="K75" s="305"/>
      <c r="L75" s="300">
        <v>1640</v>
      </c>
      <c r="M75" s="301">
        <v>123</v>
      </c>
      <c r="N75" s="302">
        <v>10</v>
      </c>
      <c r="O75" s="35">
        <f t="shared" si="13"/>
        <v>0.91869918699186992</v>
      </c>
      <c r="P75" s="8">
        <f t="shared" si="14"/>
        <v>3099</v>
      </c>
      <c r="Q75" s="2">
        <f>E75+I75+M75</f>
        <v>233</v>
      </c>
      <c r="R75" s="2">
        <f t="shared" si="16"/>
        <v>17.75</v>
      </c>
      <c r="S75" s="16">
        <f t="shared" si="17"/>
        <v>0.92381974248927035</v>
      </c>
    </row>
    <row r="76" spans="1:26" x14ac:dyDescent="0.25">
      <c r="A76" s="47" t="s">
        <v>79</v>
      </c>
      <c r="B76" s="47" t="s">
        <v>170</v>
      </c>
      <c r="C76" s="39">
        <v>300</v>
      </c>
      <c r="D76" s="13"/>
      <c r="E76" s="5"/>
      <c r="F76" s="5"/>
      <c r="G76" s="306"/>
      <c r="H76" s="303"/>
      <c r="I76" s="304"/>
      <c r="J76" s="304"/>
      <c r="K76" s="305"/>
      <c r="L76" s="307"/>
      <c r="M76" s="306"/>
      <c r="N76" s="306"/>
      <c r="O76" s="306"/>
      <c r="P76" s="13"/>
      <c r="Q76" s="5"/>
      <c r="R76" s="5"/>
      <c r="S76" s="5"/>
    </row>
    <row r="77" spans="1:26" x14ac:dyDescent="0.25">
      <c r="A77" s="47" t="s">
        <v>80</v>
      </c>
      <c r="B77" s="47" t="s">
        <v>171</v>
      </c>
      <c r="C77" s="39">
        <v>300</v>
      </c>
      <c r="D77" s="8">
        <v>1758</v>
      </c>
      <c r="E77" s="2">
        <v>132</v>
      </c>
      <c r="F77" s="270">
        <v>11</v>
      </c>
      <c r="G77" s="35">
        <f t="shared" si="12"/>
        <v>0.91666666666666663</v>
      </c>
      <c r="H77" s="303"/>
      <c r="I77" s="304"/>
      <c r="J77" s="304"/>
      <c r="K77" s="305"/>
      <c r="L77" s="300">
        <v>2079</v>
      </c>
      <c r="M77" s="301">
        <v>156</v>
      </c>
      <c r="N77" s="302">
        <v>20.25</v>
      </c>
      <c r="O77" s="35">
        <f t="shared" si="13"/>
        <v>0.87019230769230771</v>
      </c>
      <c r="P77" s="8">
        <f t="shared" si="14"/>
        <v>3837</v>
      </c>
      <c r="Q77" s="2">
        <f>E77+I77+M77</f>
        <v>288</v>
      </c>
      <c r="R77" s="2">
        <f t="shared" si="16"/>
        <v>31.25</v>
      </c>
      <c r="S77" s="16">
        <f t="shared" si="17"/>
        <v>0.89149305555555558</v>
      </c>
    </row>
    <row r="78" spans="1:26" x14ac:dyDescent="0.25">
      <c r="A78" s="47" t="s">
        <v>81</v>
      </c>
      <c r="B78" s="47" t="s">
        <v>172</v>
      </c>
      <c r="C78" s="6">
        <v>300</v>
      </c>
      <c r="D78" s="8">
        <v>2429</v>
      </c>
      <c r="E78" s="2">
        <v>183</v>
      </c>
      <c r="F78" s="270">
        <v>14.5</v>
      </c>
      <c r="G78" s="35">
        <f t="shared" si="12"/>
        <v>0.92076502732240439</v>
      </c>
      <c r="H78" s="303"/>
      <c r="I78" s="304"/>
      <c r="J78" s="304"/>
      <c r="K78" s="305"/>
      <c r="L78" s="300">
        <v>2468</v>
      </c>
      <c r="M78" s="301">
        <v>186</v>
      </c>
      <c r="N78" s="302">
        <v>14.75</v>
      </c>
      <c r="O78" s="35">
        <f t="shared" si="13"/>
        <v>0.92069892473118276</v>
      </c>
      <c r="P78" s="8">
        <f t="shared" si="14"/>
        <v>4897</v>
      </c>
      <c r="Q78" s="2">
        <f>E78+I78+M78</f>
        <v>369</v>
      </c>
      <c r="R78" s="2">
        <f t="shared" si="16"/>
        <v>29.25</v>
      </c>
      <c r="S78" s="16">
        <f t="shared" si="17"/>
        <v>0.92073170731707321</v>
      </c>
    </row>
    <row r="79" spans="1:26" x14ac:dyDescent="0.25">
      <c r="A79" s="47" t="s">
        <v>82</v>
      </c>
      <c r="B79" s="47" t="s">
        <v>173</v>
      </c>
      <c r="C79" s="6">
        <v>300</v>
      </c>
      <c r="D79" s="8">
        <v>7072</v>
      </c>
      <c r="E79" s="2">
        <v>531</v>
      </c>
      <c r="F79" s="270">
        <v>60.25</v>
      </c>
      <c r="G79" s="35">
        <f t="shared" si="12"/>
        <v>0.88653483992467041</v>
      </c>
      <c r="H79" s="303"/>
      <c r="I79" s="304"/>
      <c r="J79" s="304"/>
      <c r="K79" s="305"/>
      <c r="L79" s="300">
        <v>7765</v>
      </c>
      <c r="M79" s="301">
        <v>583</v>
      </c>
      <c r="N79" s="302">
        <v>55.5</v>
      </c>
      <c r="O79" s="35">
        <f t="shared" si="13"/>
        <v>0.90480274442538589</v>
      </c>
      <c r="P79" s="8">
        <f t="shared" si="14"/>
        <v>14837</v>
      </c>
      <c r="Q79" s="2">
        <f>E79+I79+M79</f>
        <v>1114</v>
      </c>
      <c r="R79" s="2">
        <f t="shared" si="16"/>
        <v>115.75</v>
      </c>
      <c r="S79" s="16">
        <f t="shared" si="17"/>
        <v>0.89609515260323158</v>
      </c>
    </row>
    <row r="80" spans="1:26" x14ac:dyDescent="0.25">
      <c r="A80" s="47" t="s">
        <v>83</v>
      </c>
      <c r="B80" s="47" t="s">
        <v>174</v>
      </c>
      <c r="C80" s="6">
        <v>300</v>
      </c>
      <c r="D80" s="8">
        <v>1090</v>
      </c>
      <c r="E80" s="2">
        <v>103</v>
      </c>
      <c r="F80" s="268">
        <v>14.25</v>
      </c>
      <c r="G80" s="35">
        <f t="shared" si="12"/>
        <v>0.86165048543689315</v>
      </c>
      <c r="H80" s="303"/>
      <c r="I80" s="304"/>
      <c r="J80" s="304"/>
      <c r="K80" s="305"/>
      <c r="L80" s="300">
        <v>1129</v>
      </c>
      <c r="M80" s="301">
        <v>106</v>
      </c>
      <c r="N80" s="302">
        <v>13.5</v>
      </c>
      <c r="O80" s="35">
        <f t="shared" si="13"/>
        <v>0.87264150943396224</v>
      </c>
      <c r="P80" s="8">
        <f t="shared" si="14"/>
        <v>2219</v>
      </c>
      <c r="Q80" s="2">
        <f t="shared" si="15"/>
        <v>209</v>
      </c>
      <c r="R80" s="2">
        <f t="shared" si="16"/>
        <v>27.75</v>
      </c>
      <c r="S80" s="16">
        <f t="shared" si="17"/>
        <v>0.86722488038277512</v>
      </c>
    </row>
    <row r="81" spans="1:19" x14ac:dyDescent="0.25">
      <c r="A81" s="47" t="s">
        <v>84</v>
      </c>
      <c r="B81" s="47" t="s">
        <v>175</v>
      </c>
      <c r="C81" s="6">
        <v>300</v>
      </c>
      <c r="D81" s="13"/>
      <c r="E81" s="5"/>
      <c r="F81" s="5"/>
      <c r="G81" s="306"/>
      <c r="H81" s="303"/>
      <c r="I81" s="304"/>
      <c r="J81" s="304"/>
      <c r="K81" s="305"/>
      <c r="L81" s="307"/>
      <c r="M81" s="306"/>
      <c r="N81" s="306"/>
      <c r="O81" s="306"/>
      <c r="P81" s="13"/>
      <c r="Q81" s="5"/>
      <c r="R81" s="5"/>
      <c r="S81" s="5"/>
    </row>
    <row r="82" spans="1:19" x14ac:dyDescent="0.25">
      <c r="A82" s="262" t="s">
        <v>60</v>
      </c>
      <c r="B82" s="262" t="s">
        <v>176</v>
      </c>
      <c r="C82" s="6">
        <v>300</v>
      </c>
      <c r="D82" s="8">
        <v>2</v>
      </c>
      <c r="E82" s="2">
        <v>2</v>
      </c>
      <c r="F82" s="270">
        <v>0</v>
      </c>
      <c r="G82" s="35">
        <f t="shared" si="12"/>
        <v>1</v>
      </c>
      <c r="H82" s="303"/>
      <c r="I82" s="304"/>
      <c r="J82" s="304"/>
      <c r="K82" s="305"/>
      <c r="L82" s="300">
        <v>1</v>
      </c>
      <c r="M82" s="301">
        <v>1</v>
      </c>
      <c r="N82" s="270">
        <v>0</v>
      </c>
      <c r="O82" s="35">
        <f t="shared" si="13"/>
        <v>1</v>
      </c>
      <c r="P82" s="8">
        <f t="shared" si="14"/>
        <v>3</v>
      </c>
      <c r="Q82" s="2">
        <f t="shared" si="15"/>
        <v>3</v>
      </c>
      <c r="R82" s="2">
        <f t="shared" si="16"/>
        <v>0</v>
      </c>
      <c r="S82" s="16">
        <f t="shared" si="17"/>
        <v>1</v>
      </c>
    </row>
    <row r="83" spans="1:19" x14ac:dyDescent="0.25">
      <c r="A83" s="47" t="s">
        <v>85</v>
      </c>
      <c r="B83" s="47" t="s">
        <v>177</v>
      </c>
      <c r="C83" s="6">
        <v>300</v>
      </c>
      <c r="D83" s="8">
        <v>16366</v>
      </c>
      <c r="E83" s="2">
        <v>1228</v>
      </c>
      <c r="F83" s="270">
        <v>95</v>
      </c>
      <c r="G83" s="35">
        <f t="shared" si="12"/>
        <v>0.92263843648208466</v>
      </c>
      <c r="H83" s="303"/>
      <c r="I83" s="304"/>
      <c r="J83" s="304"/>
      <c r="K83" s="305"/>
      <c r="L83" s="300">
        <v>17054</v>
      </c>
      <c r="M83" s="301">
        <v>1280</v>
      </c>
      <c r="N83" s="302">
        <v>102.75</v>
      </c>
      <c r="O83" s="35">
        <f t="shared" si="13"/>
        <v>0.91972656249999996</v>
      </c>
      <c r="P83" s="8">
        <f t="shared" si="14"/>
        <v>33420</v>
      </c>
      <c r="Q83" s="2">
        <f t="shared" si="15"/>
        <v>2508</v>
      </c>
      <c r="R83" s="2">
        <f t="shared" si="16"/>
        <v>197.75</v>
      </c>
      <c r="S83" s="16">
        <f t="shared" si="17"/>
        <v>0.921152312599681</v>
      </c>
    </row>
    <row r="84" spans="1:19" x14ac:dyDescent="0.25">
      <c r="A84" s="47" t="s">
        <v>86</v>
      </c>
      <c r="B84" s="47" t="s">
        <v>178</v>
      </c>
      <c r="C84" s="6">
        <v>300</v>
      </c>
      <c r="D84" s="8">
        <v>1372</v>
      </c>
      <c r="E84" s="2">
        <v>129</v>
      </c>
      <c r="F84" s="270">
        <v>8.25</v>
      </c>
      <c r="G84" s="35">
        <f t="shared" si="12"/>
        <v>0.93604651162790697</v>
      </c>
      <c r="H84" s="303"/>
      <c r="I84" s="304"/>
      <c r="J84" s="304"/>
      <c r="K84" s="305"/>
      <c r="L84" s="300">
        <v>1369</v>
      </c>
      <c r="M84" s="301">
        <v>129</v>
      </c>
      <c r="N84" s="302">
        <v>8</v>
      </c>
      <c r="O84" s="35">
        <f t="shared" si="13"/>
        <v>0.93798449612403101</v>
      </c>
      <c r="P84" s="8">
        <f t="shared" si="14"/>
        <v>2741</v>
      </c>
      <c r="Q84" s="2">
        <f t="shared" si="15"/>
        <v>258</v>
      </c>
      <c r="R84" s="2">
        <f t="shared" si="16"/>
        <v>16.25</v>
      </c>
      <c r="S84" s="16">
        <f t="shared" si="17"/>
        <v>0.93701550387596899</v>
      </c>
    </row>
    <row r="85" spans="1:19" ht="14.25" customHeight="1" x14ac:dyDescent="0.25">
      <c r="A85" s="47" t="s">
        <v>87</v>
      </c>
      <c r="B85" s="47" t="s">
        <v>179</v>
      </c>
      <c r="C85" s="6">
        <v>300</v>
      </c>
      <c r="D85" s="13"/>
      <c r="E85" s="5"/>
      <c r="F85" s="5"/>
      <c r="G85" s="306"/>
      <c r="H85" s="303"/>
      <c r="I85" s="304"/>
      <c r="J85" s="304"/>
      <c r="K85" s="305"/>
      <c r="L85" s="307"/>
      <c r="M85" s="306"/>
      <c r="N85" s="306"/>
      <c r="O85" s="306"/>
      <c r="P85" s="13"/>
      <c r="Q85" s="5"/>
      <c r="R85" s="5"/>
      <c r="S85" s="5"/>
    </row>
    <row r="86" spans="1:19" x14ac:dyDescent="0.25">
      <c r="A86" s="48" t="s">
        <v>88</v>
      </c>
      <c r="B86" s="48" t="s">
        <v>180</v>
      </c>
      <c r="C86" s="6">
        <v>300</v>
      </c>
      <c r="D86" s="8">
        <v>8824</v>
      </c>
      <c r="E86" s="2">
        <v>662</v>
      </c>
      <c r="F86" s="270">
        <v>23</v>
      </c>
      <c r="G86" s="35">
        <f t="shared" si="12"/>
        <v>0.96525679758308158</v>
      </c>
      <c r="H86" s="303"/>
      <c r="I86" s="304"/>
      <c r="J86" s="304"/>
      <c r="K86" s="305"/>
      <c r="L86" s="300">
        <v>9497</v>
      </c>
      <c r="M86" s="301">
        <v>713</v>
      </c>
      <c r="N86" s="302">
        <v>50.75</v>
      </c>
      <c r="O86" s="35">
        <f t="shared" si="13"/>
        <v>0.92882187938288918</v>
      </c>
      <c r="P86" s="8">
        <f t="shared" si="14"/>
        <v>18321</v>
      </c>
      <c r="Q86" s="2">
        <f t="shared" si="15"/>
        <v>1375</v>
      </c>
      <c r="R86" s="2">
        <f t="shared" si="16"/>
        <v>73.75</v>
      </c>
      <c r="S86" s="16">
        <f t="shared" si="17"/>
        <v>0.94636363636363641</v>
      </c>
    </row>
    <row r="87" spans="1:19" x14ac:dyDescent="0.25">
      <c r="A87" s="48" t="s">
        <v>89</v>
      </c>
      <c r="B87" s="48" t="s">
        <v>181</v>
      </c>
      <c r="C87" s="6">
        <v>300</v>
      </c>
      <c r="D87" s="8">
        <v>1823</v>
      </c>
      <c r="E87" s="2">
        <v>171</v>
      </c>
      <c r="F87" s="270">
        <v>20</v>
      </c>
      <c r="G87" s="35">
        <f t="shared" si="12"/>
        <v>0.88304093567251463</v>
      </c>
      <c r="H87" s="303"/>
      <c r="I87" s="304"/>
      <c r="J87" s="304"/>
      <c r="K87" s="305"/>
      <c r="L87" s="300">
        <v>2307</v>
      </c>
      <c r="M87" s="301">
        <v>217</v>
      </c>
      <c r="N87" s="302">
        <v>22.5</v>
      </c>
      <c r="O87" s="35">
        <f t="shared" si="13"/>
        <v>0.8963133640552996</v>
      </c>
      <c r="P87" s="8">
        <f t="shared" si="14"/>
        <v>4130</v>
      </c>
      <c r="Q87" s="2">
        <f t="shared" si="15"/>
        <v>388</v>
      </c>
      <c r="R87" s="2">
        <f t="shared" si="16"/>
        <v>42.5</v>
      </c>
      <c r="S87" s="16">
        <f t="shared" si="17"/>
        <v>0.89046391752577314</v>
      </c>
    </row>
    <row r="88" spans="1:19" x14ac:dyDescent="0.25">
      <c r="A88" s="48" t="s">
        <v>90</v>
      </c>
      <c r="B88" s="48" t="s">
        <v>182</v>
      </c>
      <c r="C88" s="6">
        <v>300</v>
      </c>
      <c r="D88" s="13"/>
      <c r="E88" s="5"/>
      <c r="F88" s="5"/>
      <c r="G88" s="306"/>
      <c r="H88" s="303"/>
      <c r="I88" s="304"/>
      <c r="J88" s="304"/>
      <c r="K88" s="305"/>
      <c r="L88" s="307"/>
      <c r="M88" s="306"/>
      <c r="N88" s="306"/>
      <c r="O88" s="306"/>
      <c r="P88" s="13"/>
      <c r="Q88" s="5"/>
      <c r="R88" s="5"/>
      <c r="S88" s="5"/>
    </row>
    <row r="89" spans="1:19" x14ac:dyDescent="0.25">
      <c r="A89" s="48" t="s">
        <v>91</v>
      </c>
      <c r="B89" s="48" t="s">
        <v>183</v>
      </c>
      <c r="C89" s="6">
        <v>300</v>
      </c>
      <c r="D89" s="13"/>
      <c r="E89" s="5"/>
      <c r="F89" s="5"/>
      <c r="G89" s="306"/>
      <c r="H89" s="303"/>
      <c r="I89" s="304"/>
      <c r="J89" s="304"/>
      <c r="K89" s="305"/>
      <c r="L89" s="307"/>
      <c r="M89" s="306"/>
      <c r="N89" s="306"/>
      <c r="O89" s="306"/>
      <c r="P89" s="13"/>
      <c r="Q89" s="5"/>
      <c r="R89" s="5"/>
      <c r="S89" s="5"/>
    </row>
    <row r="90" spans="1:19" ht="15.75" thickBot="1" x14ac:dyDescent="0.3">
      <c r="A90" s="48" t="s">
        <v>92</v>
      </c>
      <c r="B90" s="48" t="s">
        <v>184</v>
      </c>
      <c r="C90" s="6">
        <v>300</v>
      </c>
      <c r="D90" s="8">
        <v>21195</v>
      </c>
      <c r="E90" s="2">
        <v>1590</v>
      </c>
      <c r="F90" s="268">
        <v>141.25</v>
      </c>
      <c r="G90" s="35">
        <f t="shared" ref="G90" si="18">1-(F90/E90)</f>
        <v>0.91116352201257866</v>
      </c>
      <c r="H90" s="308"/>
      <c r="I90" s="309"/>
      <c r="J90" s="309"/>
      <c r="K90" s="310"/>
      <c r="L90" s="300">
        <v>20720</v>
      </c>
      <c r="M90" s="301">
        <v>1554</v>
      </c>
      <c r="N90" s="302">
        <v>152</v>
      </c>
      <c r="O90" s="35">
        <f t="shared" ref="O90" si="19">1-(N90/M90)</f>
        <v>0.90218790218790224</v>
      </c>
      <c r="P90" s="8">
        <f t="shared" ref="P90" si="20">D90+H90+L90</f>
        <v>41915</v>
      </c>
      <c r="Q90" s="2">
        <f t="shared" ref="Q90" si="21">E90+I90+M90</f>
        <v>3144</v>
      </c>
      <c r="R90" s="2">
        <f t="shared" ref="R90" si="22">F90+J90+N90</f>
        <v>293.25</v>
      </c>
      <c r="S90" s="16">
        <f t="shared" ref="S90" si="23">1-(R90/Q90)</f>
        <v>0.90672709923664119</v>
      </c>
    </row>
    <row r="91" spans="1:19" x14ac:dyDescent="0.25">
      <c r="A91" s="77"/>
      <c r="B91" s="77"/>
      <c r="C91" s="17"/>
      <c r="D91" s="24">
        <f>SUM(D4:D90)</f>
        <v>204236</v>
      </c>
      <c r="E91" s="19">
        <f t="shared" ref="E91:R91" si="24">SUM(E4:E90)</f>
        <v>14804</v>
      </c>
      <c r="F91" s="19">
        <f t="shared" si="24"/>
        <v>1106.5</v>
      </c>
      <c r="G91" s="279">
        <f>1-(F91/E91)</f>
        <v>0.92525668738178868</v>
      </c>
      <c r="H91" s="19">
        <f t="shared" si="24"/>
        <v>0</v>
      </c>
      <c r="I91" s="19">
        <f t="shared" si="24"/>
        <v>0</v>
      </c>
      <c r="J91" s="19">
        <f t="shared" si="24"/>
        <v>0</v>
      </c>
      <c r="K91" s="17"/>
      <c r="L91" s="24">
        <f>SUM(L4:L90)</f>
        <v>206894</v>
      </c>
      <c r="M91" s="25">
        <f t="shared" si="24"/>
        <v>14511</v>
      </c>
      <c r="N91" s="25">
        <f t="shared" si="24"/>
        <v>1261.5</v>
      </c>
      <c r="O91" s="279">
        <f>1-(N91/M91)</f>
        <v>0.91306594996898904</v>
      </c>
      <c r="P91" s="24">
        <f>SUM(P4:P90)</f>
        <v>411130</v>
      </c>
      <c r="Q91" s="25">
        <f>SUM(Q4:Q90)</f>
        <v>29315</v>
      </c>
      <c r="R91" s="25">
        <f t="shared" si="24"/>
        <v>2368</v>
      </c>
      <c r="S91" s="279">
        <f>1-(R91/Q91)</f>
        <v>0.91922224117346074</v>
      </c>
    </row>
    <row r="92" spans="1:19" x14ac:dyDescent="0.25">
      <c r="A92" s="77"/>
      <c r="B92" s="215" t="s">
        <v>58</v>
      </c>
      <c r="C92" s="17"/>
      <c r="D92" s="26" t="s">
        <v>94</v>
      </c>
      <c r="E92" s="20">
        <f>E91/D91</f>
        <v>7.2484772518067328E-2</v>
      </c>
      <c r="F92" s="17"/>
      <c r="G92" s="27"/>
      <c r="H92" s="19" t="s">
        <v>94</v>
      </c>
      <c r="I92" s="20" t="e">
        <f>I91/H91</f>
        <v>#DIV/0!</v>
      </c>
      <c r="J92" s="18"/>
      <c r="K92" s="18"/>
      <c r="L92" s="26" t="s">
        <v>94</v>
      </c>
      <c r="M92" s="20">
        <f>M91/L91</f>
        <v>7.0137365027502008E-2</v>
      </c>
      <c r="N92" s="18"/>
      <c r="O92" s="32"/>
      <c r="P92" s="26" t="s">
        <v>94</v>
      </c>
      <c r="Q92" s="20">
        <f>Q91/P91</f>
        <v>7.1303480650889012E-2</v>
      </c>
      <c r="R92" s="18"/>
      <c r="S92" s="32"/>
    </row>
    <row r="93" spans="1:19" ht="16.5" thickBot="1" x14ac:dyDescent="0.3">
      <c r="A93" s="77"/>
      <c r="B93" s="215"/>
      <c r="C93" s="17"/>
      <c r="D93" s="28"/>
      <c r="E93" s="29"/>
      <c r="F93" s="30" t="s">
        <v>95</v>
      </c>
      <c r="G93" s="31">
        <f>1-(F91/E91)</f>
        <v>0.92525668738178868</v>
      </c>
      <c r="H93" s="18"/>
      <c r="I93" s="18"/>
      <c r="J93" s="18"/>
      <c r="K93" s="18"/>
      <c r="L93" s="33"/>
      <c r="M93" s="34"/>
      <c r="N93" s="30" t="s">
        <v>95</v>
      </c>
      <c r="O93" s="31">
        <f>1-(N91/M91)</f>
        <v>0.91306594996898904</v>
      </c>
      <c r="P93" s="33"/>
      <c r="Q93" s="34"/>
      <c r="R93" s="30" t="s">
        <v>95</v>
      </c>
      <c r="S93" s="31">
        <f>1-(R91/Q91)</f>
        <v>0.91922224117346074</v>
      </c>
    </row>
    <row r="94" spans="1:19" ht="16.5" thickBot="1" x14ac:dyDescent="0.3">
      <c r="A94" s="77"/>
      <c r="B94" s="215"/>
      <c r="C94" s="17"/>
      <c r="D94" s="17"/>
      <c r="E94" s="17"/>
      <c r="F94" s="21"/>
      <c r="G94" s="23"/>
      <c r="H94" s="18"/>
      <c r="I94" s="18"/>
      <c r="J94" s="18"/>
      <c r="K94" s="18"/>
      <c r="L94" s="18"/>
      <c r="M94" s="18"/>
      <c r="N94" s="21"/>
      <c r="O94" s="23"/>
      <c r="P94" s="18"/>
      <c r="Q94" s="18"/>
      <c r="R94" s="21"/>
      <c r="S94" s="23"/>
    </row>
    <row r="95" spans="1:19" x14ac:dyDescent="0.25">
      <c r="A95" s="77"/>
      <c r="B95" s="215"/>
      <c r="C95" s="17"/>
      <c r="D95" s="24">
        <f>SUM(D4:D56)</f>
        <v>65064</v>
      </c>
      <c r="E95" s="25">
        <f t="shared" ref="E95:R95" si="25">SUM(E4:E56)</f>
        <v>3916</v>
      </c>
      <c r="F95" s="25">
        <f t="shared" si="25"/>
        <v>404.25</v>
      </c>
      <c r="G95" s="279">
        <f>1-(F95/E95)</f>
        <v>0.8967696629213483</v>
      </c>
      <c r="H95" s="19">
        <f t="shared" si="25"/>
        <v>0</v>
      </c>
      <c r="I95" s="19">
        <f t="shared" si="25"/>
        <v>0</v>
      </c>
      <c r="J95" s="19">
        <f t="shared" si="25"/>
        <v>0</v>
      </c>
      <c r="K95" s="18"/>
      <c r="L95" s="24">
        <f t="shared" si="25"/>
        <v>66314</v>
      </c>
      <c r="M95" s="25">
        <f t="shared" si="25"/>
        <v>4013</v>
      </c>
      <c r="N95" s="25">
        <f t="shared" si="25"/>
        <v>464.25</v>
      </c>
      <c r="O95" s="279">
        <f>1-(N95/M95)</f>
        <v>0.88431348118614506</v>
      </c>
      <c r="P95" s="24">
        <f t="shared" si="25"/>
        <v>131378</v>
      </c>
      <c r="Q95" s="25">
        <f t="shared" si="25"/>
        <v>7929</v>
      </c>
      <c r="R95" s="25">
        <f t="shared" si="25"/>
        <v>868.5</v>
      </c>
      <c r="S95" s="279">
        <f>1-(R95/Q95)</f>
        <v>0.89046538024971622</v>
      </c>
    </row>
    <row r="96" spans="1:19" x14ac:dyDescent="0.25">
      <c r="A96" s="77"/>
      <c r="B96" s="215" t="s">
        <v>97</v>
      </c>
      <c r="C96" s="17"/>
      <c r="D96" s="26" t="s">
        <v>94</v>
      </c>
      <c r="E96" s="20">
        <f>E95/D95</f>
        <v>6.0186892905446945E-2</v>
      </c>
      <c r="F96" s="17"/>
      <c r="G96" s="27"/>
      <c r="H96" s="19" t="s">
        <v>94</v>
      </c>
      <c r="I96" s="20" t="e">
        <f>I95/H95</f>
        <v>#DIV/0!</v>
      </c>
      <c r="J96" s="18"/>
      <c r="K96" s="18"/>
      <c r="L96" s="26" t="s">
        <v>94</v>
      </c>
      <c r="M96" s="20">
        <f>M95/L95</f>
        <v>6.0515125011309831E-2</v>
      </c>
      <c r="N96" s="18"/>
      <c r="O96" s="32"/>
      <c r="P96" s="26" t="s">
        <v>94</v>
      </c>
      <c r="Q96" s="20">
        <f>Q95/P95</f>
        <v>6.0352570445584494E-2</v>
      </c>
      <c r="R96" s="18"/>
      <c r="S96" s="32"/>
    </row>
    <row r="97" spans="1:19" ht="16.5" thickBot="1" x14ac:dyDescent="0.3">
      <c r="A97" s="77"/>
      <c r="B97" s="215"/>
      <c r="C97" s="17"/>
      <c r="D97" s="28"/>
      <c r="E97" s="29"/>
      <c r="F97" s="30" t="s">
        <v>95</v>
      </c>
      <c r="G97" s="31">
        <f>SUM(G4:G56)/52</f>
        <v>0.90579952435371858</v>
      </c>
      <c r="H97" s="18"/>
      <c r="I97" s="18"/>
      <c r="J97" s="18"/>
      <c r="K97" s="18"/>
      <c r="L97" s="33"/>
      <c r="M97" s="34"/>
      <c r="N97" s="30" t="s">
        <v>95</v>
      </c>
      <c r="O97" s="31">
        <f>SUM(O4:O56)/50</f>
        <v>0.8956580158111962</v>
      </c>
      <c r="P97" s="33"/>
      <c r="Q97" s="34"/>
      <c r="R97" s="30" t="s">
        <v>95</v>
      </c>
      <c r="S97" s="31">
        <f>SUM(S4:S56)/52</f>
        <v>0.89989090511796754</v>
      </c>
    </row>
    <row r="98" spans="1:19" ht="15.75" thickBot="1" x14ac:dyDescent="0.3">
      <c r="A98" s="77"/>
      <c r="B98" s="215"/>
      <c r="C98" s="17"/>
      <c r="D98" s="17"/>
      <c r="E98" s="17"/>
      <c r="F98" s="17"/>
      <c r="G98" s="17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</row>
    <row r="99" spans="1:19" x14ac:dyDescent="0.25">
      <c r="A99" s="77"/>
      <c r="B99" s="215"/>
      <c r="C99" s="17"/>
      <c r="D99" s="24">
        <f>SUM(D58:D90)</f>
        <v>139172</v>
      </c>
      <c r="E99" s="25">
        <f>SUM(E58:E90)</f>
        <v>10888</v>
      </c>
      <c r="F99" s="25">
        <f>SUM(F58:F90)</f>
        <v>702.25</v>
      </c>
      <c r="G99" s="279">
        <f>1-(F99/E99)</f>
        <v>0.93550238795003671</v>
      </c>
      <c r="H99" s="19">
        <f>SUM(H58:H90)</f>
        <v>0</v>
      </c>
      <c r="I99" s="19">
        <f>SUM(I58:I90)</f>
        <v>0</v>
      </c>
      <c r="J99" s="19">
        <f>SUM(J58:J90)</f>
        <v>0</v>
      </c>
      <c r="K99" s="18"/>
      <c r="L99" s="24">
        <f>SUM(L58:L90)</f>
        <v>140580</v>
      </c>
      <c r="M99" s="25">
        <f>SUM(M58:M90)</f>
        <v>10498</v>
      </c>
      <c r="N99" s="25">
        <f>SUM(N58:N90)</f>
        <v>797.25</v>
      </c>
      <c r="O99" s="279">
        <f>1-(N99/M99)</f>
        <v>0.92405696323109165</v>
      </c>
      <c r="P99" s="24">
        <f>SUM(P58:P90)</f>
        <v>279752</v>
      </c>
      <c r="Q99" s="25">
        <f>SUM(Q58:Q90)</f>
        <v>21386</v>
      </c>
      <c r="R99" s="25">
        <f>SUM(R58:R90)</f>
        <v>1499.5</v>
      </c>
      <c r="S99" s="279">
        <f>1-(R99/Q99)</f>
        <v>0.92988403628542038</v>
      </c>
    </row>
    <row r="100" spans="1:19" x14ac:dyDescent="0.25">
      <c r="A100" s="77"/>
      <c r="B100" s="215" t="s">
        <v>98</v>
      </c>
      <c r="C100" s="17"/>
      <c r="D100" s="26" t="s">
        <v>94</v>
      </c>
      <c r="E100" s="20">
        <f>E99/D99</f>
        <v>7.8234127554393129E-2</v>
      </c>
      <c r="F100" s="17"/>
      <c r="G100" s="27"/>
      <c r="H100" s="19" t="s">
        <v>94</v>
      </c>
      <c r="I100" s="20" t="e">
        <f>I99/H99</f>
        <v>#DIV/0!</v>
      </c>
      <c r="J100" s="18"/>
      <c r="K100" s="18"/>
      <c r="L100" s="26" t="s">
        <v>94</v>
      </c>
      <c r="M100" s="20">
        <f>M99/L99</f>
        <v>7.4676340873523969E-2</v>
      </c>
      <c r="N100" s="18"/>
      <c r="O100" s="32"/>
      <c r="P100" s="26" t="s">
        <v>94</v>
      </c>
      <c r="Q100" s="20">
        <f>Q99/P99</f>
        <v>7.6446280991735532E-2</v>
      </c>
      <c r="R100" s="18"/>
      <c r="S100" s="32"/>
    </row>
    <row r="101" spans="1:19" ht="16.5" thickBot="1" x14ac:dyDescent="0.3">
      <c r="A101" s="77"/>
      <c r="B101" s="77"/>
      <c r="C101" s="17"/>
      <c r="D101" s="28"/>
      <c r="E101" s="29"/>
      <c r="F101" s="30" t="s">
        <v>95</v>
      </c>
      <c r="G101" s="31">
        <f>1-(F99/E99)</f>
        <v>0.93550238795003671</v>
      </c>
      <c r="H101" s="18"/>
      <c r="I101" s="18"/>
      <c r="J101" s="18"/>
      <c r="K101" s="18"/>
      <c r="L101" s="33"/>
      <c r="M101" s="34"/>
      <c r="N101" s="30" t="s">
        <v>95</v>
      </c>
      <c r="O101" s="31">
        <f>1-(N99/M99)</f>
        <v>0.92405696323109165</v>
      </c>
      <c r="P101" s="33"/>
      <c r="Q101" s="34"/>
      <c r="R101" s="30" t="s">
        <v>95</v>
      </c>
      <c r="S101" s="31">
        <f>1-(R99/Q99)</f>
        <v>0.92988403628542038</v>
      </c>
    </row>
    <row r="102" spans="1:19" x14ac:dyDescent="0.25">
      <c r="A102" s="77"/>
      <c r="B102" s="77"/>
      <c r="C102" s="17"/>
      <c r="D102" s="17"/>
      <c r="E102" s="17"/>
      <c r="F102" s="17"/>
      <c r="G102" s="17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</row>
    <row r="103" spans="1:19" x14ac:dyDescent="0.25">
      <c r="A103" s="77"/>
      <c r="B103" s="77"/>
      <c r="C103" s="17"/>
      <c r="D103" s="17"/>
      <c r="E103" s="17"/>
      <c r="F103" s="17"/>
      <c r="G103" s="17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</row>
    <row r="104" spans="1:19" x14ac:dyDescent="0.25">
      <c r="A104" s="278" t="s">
        <v>246</v>
      </c>
      <c r="B104" s="266"/>
      <c r="C104" s="265"/>
      <c r="D104" s="17"/>
      <c r="E104" s="17"/>
      <c r="F104" s="17"/>
      <c r="G104" s="17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</row>
    <row r="105" spans="1:19" x14ac:dyDescent="0.25">
      <c r="A105" s="77"/>
      <c r="B105" s="77"/>
      <c r="C105" s="17"/>
      <c r="D105" s="17"/>
      <c r="E105" s="17"/>
      <c r="F105" s="17"/>
      <c r="G105" s="17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</row>
    <row r="106" spans="1:19" x14ac:dyDescent="0.25">
      <c r="A106" s="77"/>
      <c r="B106" s="77"/>
      <c r="C106" s="17"/>
      <c r="D106" s="42"/>
      <c r="E106" s="17"/>
      <c r="F106" s="17"/>
      <c r="G106" s="17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</row>
    <row r="107" spans="1:19" ht="65.25" customHeight="1" x14ac:dyDescent="0.25">
      <c r="A107" s="77"/>
      <c r="B107" s="77"/>
      <c r="C107" s="17"/>
      <c r="D107" s="17"/>
      <c r="E107" s="17"/>
      <c r="F107" s="17"/>
      <c r="G107" s="17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</row>
  </sheetData>
  <mergeCells count="5">
    <mergeCell ref="P2:S2"/>
    <mergeCell ref="L2:O2"/>
    <mergeCell ref="H2:K2"/>
    <mergeCell ref="D2:G2"/>
    <mergeCell ref="D1:S1"/>
  </mergeCells>
  <conditionalFormatting sqref="S4:S90 G4:G90 O4:O90">
    <cfRule type="colorScale" priority="6">
      <colorScale>
        <cfvo type="min"/>
        <cfvo type="num" val="0.4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6"/>
  <sheetViews>
    <sheetView zoomScaleNormal="100" workbookViewId="0">
      <pane xSplit="3" ySplit="3" topLeftCell="D4" activePane="bottomRight" state="frozen"/>
      <selection pane="topRight" activeCell="D1" sqref="D1"/>
      <selection pane="bottomLeft" activeCell="A3" sqref="A3"/>
      <selection pane="bottomRight" activeCell="T75" sqref="T74:T75"/>
    </sheetView>
  </sheetViews>
  <sheetFormatPr baseColWidth="10" defaultRowHeight="15" x14ac:dyDescent="0.25"/>
  <cols>
    <col min="1" max="1" width="6.85546875" style="43" bestFit="1" customWidth="1"/>
    <col min="2" max="2" width="39.85546875" style="43" bestFit="1" customWidth="1"/>
    <col min="3" max="3" width="5.140625" style="1" bestFit="1" customWidth="1"/>
    <col min="4" max="7" width="10.7109375" style="1" customWidth="1"/>
    <col min="8" max="11" width="10.7109375" hidden="1" customWidth="1"/>
    <col min="12" max="19" width="10.7109375" customWidth="1"/>
    <col min="20" max="20" width="42.85546875" style="4" customWidth="1"/>
  </cols>
  <sheetData>
    <row r="1" spans="1:20" ht="24" thickBot="1" x14ac:dyDescent="0.4">
      <c r="A1" s="214"/>
      <c r="B1" s="214"/>
      <c r="C1" s="52"/>
      <c r="D1" s="317" t="s">
        <v>190</v>
      </c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9"/>
    </row>
    <row r="2" spans="1:20" x14ac:dyDescent="0.25">
      <c r="A2" s="82"/>
      <c r="B2" s="83"/>
      <c r="C2" s="40"/>
      <c r="D2" s="320">
        <v>2021</v>
      </c>
      <c r="E2" s="321"/>
      <c r="F2" s="321"/>
      <c r="G2" s="322"/>
      <c r="H2" s="320">
        <v>2015</v>
      </c>
      <c r="I2" s="321"/>
      <c r="J2" s="321"/>
      <c r="K2" s="322"/>
      <c r="L2" s="320">
        <v>2010</v>
      </c>
      <c r="M2" s="323"/>
      <c r="N2" s="323"/>
      <c r="O2" s="324"/>
      <c r="P2" s="320" t="s">
        <v>58</v>
      </c>
      <c r="Q2" s="323"/>
      <c r="R2" s="323"/>
      <c r="S2" s="324"/>
      <c r="T2" s="21"/>
    </row>
    <row r="3" spans="1:20" ht="15.75" thickBot="1" x14ac:dyDescent="0.3">
      <c r="A3" s="84" t="s">
        <v>0</v>
      </c>
      <c r="B3" s="85" t="s">
        <v>1</v>
      </c>
      <c r="C3" s="41" t="s">
        <v>2</v>
      </c>
      <c r="D3" s="11" t="s">
        <v>56</v>
      </c>
      <c r="E3" s="12" t="s">
        <v>57</v>
      </c>
      <c r="F3" s="12" t="s">
        <v>59</v>
      </c>
      <c r="G3" s="14" t="s">
        <v>93</v>
      </c>
      <c r="H3" s="11" t="s">
        <v>56</v>
      </c>
      <c r="I3" s="12" t="s">
        <v>57</v>
      </c>
      <c r="J3" s="12" t="s">
        <v>59</v>
      </c>
      <c r="K3" s="14" t="s">
        <v>93</v>
      </c>
      <c r="L3" s="11" t="s">
        <v>56</v>
      </c>
      <c r="M3" s="12" t="s">
        <v>57</v>
      </c>
      <c r="N3" s="12" t="s">
        <v>59</v>
      </c>
      <c r="O3" s="14" t="s">
        <v>93</v>
      </c>
      <c r="P3" s="11" t="s">
        <v>56</v>
      </c>
      <c r="Q3" s="12" t="s">
        <v>57</v>
      </c>
      <c r="R3" s="12" t="s">
        <v>59</v>
      </c>
      <c r="S3" s="14" t="s">
        <v>93</v>
      </c>
      <c r="T3" s="21"/>
    </row>
    <row r="4" spans="1:20" x14ac:dyDescent="0.25">
      <c r="A4" s="78" t="s">
        <v>3</v>
      </c>
      <c r="B4" s="78" t="s">
        <v>99</v>
      </c>
      <c r="C4" s="79">
        <v>300</v>
      </c>
      <c r="D4" s="80">
        <v>2931</v>
      </c>
      <c r="E4" s="81">
        <v>63</v>
      </c>
      <c r="F4" s="81">
        <v>4</v>
      </c>
      <c r="G4" s="90">
        <f>1-(F4/E4)</f>
        <v>0.93650793650793651</v>
      </c>
      <c r="H4" s="220"/>
      <c r="I4" s="221"/>
      <c r="J4" s="221"/>
      <c r="K4" s="222"/>
      <c r="L4" s="80">
        <v>3036</v>
      </c>
      <c r="M4" s="81">
        <v>65</v>
      </c>
      <c r="N4" s="263">
        <v>4.5</v>
      </c>
      <c r="O4" s="90">
        <f>1-(N4/M4)</f>
        <v>0.93076923076923079</v>
      </c>
      <c r="P4" s="80">
        <f>D4+H4+L4</f>
        <v>5967</v>
      </c>
      <c r="Q4" s="81">
        <f>E4+I4+M4</f>
        <v>128</v>
      </c>
      <c r="R4" s="2">
        <f>N4+F4</f>
        <v>8.5</v>
      </c>
      <c r="S4" s="90">
        <f>1-(R4/Q4)</f>
        <v>0.93359375</v>
      </c>
      <c r="T4" s="21"/>
    </row>
    <row r="5" spans="1:20" x14ac:dyDescent="0.25">
      <c r="A5" s="48" t="s">
        <v>4</v>
      </c>
      <c r="B5" s="48" t="s">
        <v>100</v>
      </c>
      <c r="C5" s="6">
        <v>300</v>
      </c>
      <c r="D5" s="80">
        <v>491</v>
      </c>
      <c r="E5" s="81">
        <v>10</v>
      </c>
      <c r="F5" s="81">
        <v>1</v>
      </c>
      <c r="G5" s="90">
        <f t="shared" ref="G5:G55" si="0">1-(F5/E5)</f>
        <v>0.9</v>
      </c>
      <c r="H5" s="226"/>
      <c r="I5" s="235"/>
      <c r="J5" s="227"/>
      <c r="K5" s="228"/>
      <c r="L5" s="80">
        <v>534</v>
      </c>
      <c r="M5" s="81">
        <v>10</v>
      </c>
      <c r="N5" s="263">
        <v>0</v>
      </c>
      <c r="O5" s="90">
        <f t="shared" ref="O5:O55" si="1">1-(N5/M5)</f>
        <v>1</v>
      </c>
      <c r="P5" s="80">
        <f t="shared" ref="P5:P56" si="2">D5+H5+L5</f>
        <v>1025</v>
      </c>
      <c r="Q5" s="81">
        <f t="shared" ref="Q5:Q56" si="3">E5+I5+M5</f>
        <v>20</v>
      </c>
      <c r="R5" s="2">
        <f t="shared" ref="R5:R56" si="4">N5+F5</f>
        <v>1</v>
      </c>
      <c r="S5" s="90">
        <f t="shared" ref="S5:S56" si="5">1-(R5/Q5)</f>
        <v>0.95</v>
      </c>
      <c r="T5" s="21"/>
    </row>
    <row r="6" spans="1:20" x14ac:dyDescent="0.25">
      <c r="A6" s="48" t="s">
        <v>5</v>
      </c>
      <c r="B6" s="48" t="s">
        <v>101</v>
      </c>
      <c r="C6" s="6">
        <v>300</v>
      </c>
      <c r="D6" s="80">
        <v>2931</v>
      </c>
      <c r="E6" s="81">
        <v>66</v>
      </c>
      <c r="F6" s="81">
        <v>2.5</v>
      </c>
      <c r="G6" s="90">
        <f t="shared" si="0"/>
        <v>0.96212121212121215</v>
      </c>
      <c r="H6" s="226"/>
      <c r="I6" s="227"/>
      <c r="J6" s="227"/>
      <c r="K6" s="228"/>
      <c r="L6" s="80">
        <v>3036</v>
      </c>
      <c r="M6" s="81">
        <v>63</v>
      </c>
      <c r="N6" s="263">
        <v>1</v>
      </c>
      <c r="O6" s="90">
        <f t="shared" si="1"/>
        <v>0.98412698412698418</v>
      </c>
      <c r="P6" s="80">
        <f t="shared" si="2"/>
        <v>5967</v>
      </c>
      <c r="Q6" s="81">
        <f t="shared" si="3"/>
        <v>129</v>
      </c>
      <c r="R6" s="2">
        <f t="shared" si="4"/>
        <v>3.5</v>
      </c>
      <c r="S6" s="90">
        <f t="shared" si="5"/>
        <v>0.97286821705426352</v>
      </c>
      <c r="T6" s="21"/>
    </row>
    <row r="7" spans="1:20" x14ac:dyDescent="0.25">
      <c r="A7" s="48" t="s">
        <v>6</v>
      </c>
      <c r="B7" s="48" t="s">
        <v>102</v>
      </c>
      <c r="C7" s="6">
        <v>300</v>
      </c>
      <c r="D7" s="80">
        <v>468</v>
      </c>
      <c r="E7" s="81">
        <v>10</v>
      </c>
      <c r="F7" s="81">
        <v>0</v>
      </c>
      <c r="G7" s="90">
        <f t="shared" si="0"/>
        <v>1</v>
      </c>
      <c r="H7" s="226"/>
      <c r="I7" s="227"/>
      <c r="J7" s="227"/>
      <c r="K7" s="228"/>
      <c r="L7" s="80">
        <v>429</v>
      </c>
      <c r="M7" s="81">
        <v>10</v>
      </c>
      <c r="N7" s="263">
        <v>1</v>
      </c>
      <c r="O7" s="90">
        <f t="shared" si="1"/>
        <v>0.9</v>
      </c>
      <c r="P7" s="80">
        <f t="shared" si="2"/>
        <v>897</v>
      </c>
      <c r="Q7" s="81">
        <f t="shared" si="3"/>
        <v>20</v>
      </c>
      <c r="R7" s="2">
        <f t="shared" si="4"/>
        <v>1</v>
      </c>
      <c r="S7" s="90">
        <f t="shared" si="5"/>
        <v>0.95</v>
      </c>
      <c r="T7" s="21"/>
    </row>
    <row r="8" spans="1:20" x14ac:dyDescent="0.25">
      <c r="A8" s="276" t="s">
        <v>7</v>
      </c>
      <c r="B8" s="276" t="s">
        <v>103</v>
      </c>
      <c r="C8" s="6">
        <v>300</v>
      </c>
      <c r="D8" s="80">
        <v>379</v>
      </c>
      <c r="E8" s="81">
        <v>8</v>
      </c>
      <c r="F8" s="81">
        <v>2.5</v>
      </c>
      <c r="G8" s="90">
        <f t="shared" si="0"/>
        <v>0.6875</v>
      </c>
      <c r="H8" s="226"/>
      <c r="I8" s="227"/>
      <c r="J8" s="227"/>
      <c r="K8" s="228"/>
      <c r="L8" s="80">
        <v>374</v>
      </c>
      <c r="M8" s="81">
        <v>8</v>
      </c>
      <c r="N8" s="263">
        <v>0.5</v>
      </c>
      <c r="O8" s="90">
        <f t="shared" si="1"/>
        <v>0.9375</v>
      </c>
      <c r="P8" s="80">
        <f t="shared" si="2"/>
        <v>753</v>
      </c>
      <c r="Q8" s="81">
        <f t="shared" si="3"/>
        <v>16</v>
      </c>
      <c r="R8" s="2">
        <f t="shared" si="4"/>
        <v>3</v>
      </c>
      <c r="S8" s="90">
        <f t="shared" si="5"/>
        <v>0.8125</v>
      </c>
      <c r="T8" s="21"/>
    </row>
    <row r="9" spans="1:20" x14ac:dyDescent="0.25">
      <c r="A9" s="48" t="s">
        <v>8</v>
      </c>
      <c r="B9" s="48" t="s">
        <v>104</v>
      </c>
      <c r="C9" s="6">
        <v>300</v>
      </c>
      <c r="D9" s="80">
        <v>1566</v>
      </c>
      <c r="E9" s="81">
        <v>41</v>
      </c>
      <c r="F9" s="81">
        <v>5</v>
      </c>
      <c r="G9" s="90">
        <f t="shared" si="0"/>
        <v>0.87804878048780488</v>
      </c>
      <c r="H9" s="226"/>
      <c r="I9" s="227"/>
      <c r="J9" s="227"/>
      <c r="K9" s="228"/>
      <c r="L9" s="80">
        <v>2003</v>
      </c>
      <c r="M9" s="81">
        <v>51</v>
      </c>
      <c r="N9" s="263">
        <v>2.5</v>
      </c>
      <c r="O9" s="90">
        <f t="shared" si="1"/>
        <v>0.9509803921568627</v>
      </c>
      <c r="P9" s="80">
        <f t="shared" si="2"/>
        <v>3569</v>
      </c>
      <c r="Q9" s="81">
        <f t="shared" si="3"/>
        <v>92</v>
      </c>
      <c r="R9" s="2">
        <f t="shared" si="4"/>
        <v>7.5</v>
      </c>
      <c r="S9" s="90">
        <f t="shared" si="5"/>
        <v>0.91847826086956519</v>
      </c>
      <c r="T9" s="21"/>
    </row>
    <row r="10" spans="1:20" x14ac:dyDescent="0.25">
      <c r="A10" s="48" t="s">
        <v>9</v>
      </c>
      <c r="B10" s="48" t="s">
        <v>105</v>
      </c>
      <c r="C10" s="6">
        <v>300</v>
      </c>
      <c r="D10" s="80">
        <v>2931</v>
      </c>
      <c r="E10" s="81">
        <v>63</v>
      </c>
      <c r="F10" s="81">
        <v>6.5</v>
      </c>
      <c r="G10" s="90">
        <f t="shared" si="0"/>
        <v>0.89682539682539686</v>
      </c>
      <c r="H10" s="226"/>
      <c r="I10" s="227"/>
      <c r="J10" s="227"/>
      <c r="K10" s="228"/>
      <c r="L10" s="80">
        <v>3036</v>
      </c>
      <c r="M10" s="81">
        <v>66</v>
      </c>
      <c r="N10" s="263">
        <v>2.25</v>
      </c>
      <c r="O10" s="90">
        <f t="shared" si="1"/>
        <v>0.96590909090909094</v>
      </c>
      <c r="P10" s="80">
        <f t="shared" si="2"/>
        <v>5967</v>
      </c>
      <c r="Q10" s="81">
        <f t="shared" si="3"/>
        <v>129</v>
      </c>
      <c r="R10" s="2">
        <f t="shared" si="4"/>
        <v>8.75</v>
      </c>
      <c r="S10" s="90">
        <f t="shared" si="5"/>
        <v>0.93217054263565891</v>
      </c>
      <c r="T10" s="21"/>
    </row>
    <row r="11" spans="1:20" x14ac:dyDescent="0.25">
      <c r="A11" s="48" t="s">
        <v>10</v>
      </c>
      <c r="B11" s="48" t="s">
        <v>106</v>
      </c>
      <c r="C11" s="6">
        <v>300</v>
      </c>
      <c r="D11" s="80">
        <v>2907</v>
      </c>
      <c r="E11" s="81">
        <v>74</v>
      </c>
      <c r="F11" s="81">
        <v>2.5</v>
      </c>
      <c r="G11" s="90">
        <f t="shared" si="0"/>
        <v>0.96621621621621623</v>
      </c>
      <c r="H11" s="226"/>
      <c r="I11" s="227"/>
      <c r="J11" s="227"/>
      <c r="K11" s="228"/>
      <c r="L11" s="80">
        <v>2137</v>
      </c>
      <c r="M11" s="81">
        <v>54</v>
      </c>
      <c r="N11" s="263">
        <v>7</v>
      </c>
      <c r="O11" s="90">
        <f t="shared" si="1"/>
        <v>0.87037037037037035</v>
      </c>
      <c r="P11" s="80">
        <f t="shared" si="2"/>
        <v>5044</v>
      </c>
      <c r="Q11" s="81">
        <f t="shared" si="3"/>
        <v>128</v>
      </c>
      <c r="R11" s="2">
        <f t="shared" si="4"/>
        <v>9.5</v>
      </c>
      <c r="S11" s="90">
        <f t="shared" si="5"/>
        <v>0.92578125</v>
      </c>
      <c r="T11" s="21"/>
    </row>
    <row r="12" spans="1:20" x14ac:dyDescent="0.25">
      <c r="A12" s="48" t="s">
        <v>11</v>
      </c>
      <c r="B12" s="48" t="s">
        <v>107</v>
      </c>
      <c r="C12" s="6">
        <v>300</v>
      </c>
      <c r="D12" s="80">
        <v>2412</v>
      </c>
      <c r="E12" s="81">
        <v>48</v>
      </c>
      <c r="F12" s="81">
        <v>6</v>
      </c>
      <c r="G12" s="90">
        <f t="shared" si="0"/>
        <v>0.875</v>
      </c>
      <c r="H12" s="226"/>
      <c r="I12" s="227"/>
      <c r="J12" s="227"/>
      <c r="K12" s="228"/>
      <c r="L12" s="80">
        <v>2576</v>
      </c>
      <c r="M12" s="81">
        <v>48</v>
      </c>
      <c r="N12" s="263">
        <v>1.5</v>
      </c>
      <c r="O12" s="90">
        <f t="shared" si="1"/>
        <v>0.96875</v>
      </c>
      <c r="P12" s="80">
        <f t="shared" si="2"/>
        <v>4988</v>
      </c>
      <c r="Q12" s="81">
        <f t="shared" si="3"/>
        <v>96</v>
      </c>
      <c r="R12" s="2">
        <f t="shared" si="4"/>
        <v>7.5</v>
      </c>
      <c r="S12" s="90">
        <f t="shared" si="5"/>
        <v>0.921875</v>
      </c>
      <c r="T12" s="21"/>
    </row>
    <row r="13" spans="1:20" x14ac:dyDescent="0.25">
      <c r="A13" s="48" t="s">
        <v>12</v>
      </c>
      <c r="B13" s="48" t="s">
        <v>108</v>
      </c>
      <c r="C13" s="6">
        <v>300</v>
      </c>
      <c r="D13" s="80">
        <v>1035</v>
      </c>
      <c r="E13" s="81">
        <v>24</v>
      </c>
      <c r="F13" s="81">
        <v>2.5</v>
      </c>
      <c r="G13" s="90">
        <f t="shared" si="0"/>
        <v>0.89583333333333337</v>
      </c>
      <c r="H13" s="226"/>
      <c r="I13" s="227"/>
      <c r="J13" s="227"/>
      <c r="K13" s="228"/>
      <c r="L13" s="80">
        <v>1456</v>
      </c>
      <c r="M13" s="81">
        <v>33</v>
      </c>
      <c r="N13" s="263">
        <v>9.25</v>
      </c>
      <c r="O13" s="90">
        <f t="shared" si="1"/>
        <v>0.71969696969696972</v>
      </c>
      <c r="P13" s="80">
        <f t="shared" si="2"/>
        <v>2491</v>
      </c>
      <c r="Q13" s="81">
        <f t="shared" si="3"/>
        <v>57</v>
      </c>
      <c r="R13" s="2">
        <f t="shared" si="4"/>
        <v>11.75</v>
      </c>
      <c r="S13" s="90">
        <f t="shared" si="5"/>
        <v>0.79385964912280704</v>
      </c>
      <c r="T13" s="21"/>
    </row>
    <row r="14" spans="1:20" x14ac:dyDescent="0.25">
      <c r="A14" s="47" t="s">
        <v>13</v>
      </c>
      <c r="B14" s="48" t="s">
        <v>109</v>
      </c>
      <c r="C14" s="39">
        <v>300</v>
      </c>
      <c r="D14" s="80">
        <v>2931</v>
      </c>
      <c r="E14" s="81">
        <v>63</v>
      </c>
      <c r="F14" s="81">
        <v>4.5</v>
      </c>
      <c r="G14" s="90">
        <f t="shared" si="0"/>
        <v>0.9285714285714286</v>
      </c>
      <c r="H14" s="226"/>
      <c r="I14" s="227"/>
      <c r="J14" s="227"/>
      <c r="K14" s="228"/>
      <c r="L14" s="80">
        <v>3036</v>
      </c>
      <c r="M14" s="81">
        <v>67</v>
      </c>
      <c r="N14" s="263">
        <v>7</v>
      </c>
      <c r="O14" s="90">
        <f t="shared" si="1"/>
        <v>0.89552238805970152</v>
      </c>
      <c r="P14" s="80">
        <f t="shared" si="2"/>
        <v>5967</v>
      </c>
      <c r="Q14" s="81">
        <f t="shared" si="3"/>
        <v>130</v>
      </c>
      <c r="R14" s="2">
        <f t="shared" si="4"/>
        <v>11.5</v>
      </c>
      <c r="S14" s="90">
        <f t="shared" si="5"/>
        <v>0.91153846153846152</v>
      </c>
      <c r="T14" s="21"/>
    </row>
    <row r="15" spans="1:20" x14ac:dyDescent="0.25">
      <c r="A15" s="276" t="s">
        <v>14</v>
      </c>
      <c r="B15" s="276" t="s">
        <v>110</v>
      </c>
      <c r="C15" s="39">
        <v>300</v>
      </c>
      <c r="D15" s="80">
        <v>66</v>
      </c>
      <c r="E15" s="81">
        <v>1</v>
      </c>
      <c r="F15" s="81">
        <v>1</v>
      </c>
      <c r="G15" s="90">
        <f t="shared" si="0"/>
        <v>0</v>
      </c>
      <c r="H15" s="226"/>
      <c r="I15" s="227"/>
      <c r="J15" s="227"/>
      <c r="K15" s="228"/>
      <c r="L15" s="80">
        <v>59</v>
      </c>
      <c r="M15" s="81">
        <v>1</v>
      </c>
      <c r="N15" s="263">
        <v>1</v>
      </c>
      <c r="O15" s="90">
        <f t="shared" si="1"/>
        <v>0</v>
      </c>
      <c r="P15" s="80">
        <f t="shared" si="2"/>
        <v>125</v>
      </c>
      <c r="Q15" s="81">
        <f t="shared" si="3"/>
        <v>2</v>
      </c>
      <c r="R15" s="2">
        <f t="shared" si="4"/>
        <v>2</v>
      </c>
      <c r="S15" s="90">
        <f t="shared" si="5"/>
        <v>0</v>
      </c>
      <c r="T15" s="21"/>
    </row>
    <row r="16" spans="1:20" x14ac:dyDescent="0.25">
      <c r="A16" s="47" t="s">
        <v>15</v>
      </c>
      <c r="B16" s="48" t="s">
        <v>111</v>
      </c>
      <c r="C16" s="39">
        <v>300</v>
      </c>
      <c r="D16" s="13"/>
      <c r="E16" s="5"/>
      <c r="F16" s="5"/>
      <c r="G16" s="5"/>
      <c r="H16" s="226"/>
      <c r="I16" s="227"/>
      <c r="J16" s="227"/>
      <c r="K16" s="228"/>
      <c r="L16" s="13"/>
      <c r="M16" s="5"/>
      <c r="N16" s="5"/>
      <c r="O16" s="5"/>
      <c r="P16" s="5"/>
      <c r="Q16" s="5"/>
      <c r="R16" s="5"/>
      <c r="S16" s="5"/>
      <c r="T16" s="21"/>
    </row>
    <row r="17" spans="1:20" x14ac:dyDescent="0.25">
      <c r="A17" s="47" t="s">
        <v>16</v>
      </c>
      <c r="B17" s="48" t="s">
        <v>112</v>
      </c>
      <c r="C17" s="39">
        <v>300</v>
      </c>
      <c r="D17" s="271"/>
      <c r="E17" s="5"/>
      <c r="F17" s="5"/>
      <c r="G17" s="5"/>
      <c r="H17" s="226"/>
      <c r="I17" s="227"/>
      <c r="J17" s="227"/>
      <c r="K17" s="228"/>
      <c r="L17" s="271"/>
      <c r="M17" s="5"/>
      <c r="N17" s="5"/>
      <c r="O17" s="5"/>
      <c r="P17" s="271"/>
      <c r="Q17" s="5"/>
      <c r="R17" s="5"/>
      <c r="S17" s="5"/>
      <c r="T17" s="21"/>
    </row>
    <row r="18" spans="1:20" x14ac:dyDescent="0.25">
      <c r="A18" s="47" t="s">
        <v>17</v>
      </c>
      <c r="B18" s="48" t="s">
        <v>113</v>
      </c>
      <c r="C18" s="39">
        <v>300</v>
      </c>
      <c r="D18" s="80">
        <v>2531</v>
      </c>
      <c r="E18" s="81">
        <v>51</v>
      </c>
      <c r="F18" s="81">
        <v>8</v>
      </c>
      <c r="G18" s="90">
        <f t="shared" si="0"/>
        <v>0.84313725490196079</v>
      </c>
      <c r="H18" s="226"/>
      <c r="I18" s="227"/>
      <c r="J18" s="227"/>
      <c r="K18" s="228"/>
      <c r="L18" s="80">
        <v>2506</v>
      </c>
      <c r="M18" s="81">
        <v>50</v>
      </c>
      <c r="N18" s="263">
        <v>10.5</v>
      </c>
      <c r="O18" s="90">
        <f t="shared" si="1"/>
        <v>0.79</v>
      </c>
      <c r="P18" s="80">
        <f t="shared" si="2"/>
        <v>5037</v>
      </c>
      <c r="Q18" s="81">
        <f t="shared" si="3"/>
        <v>101</v>
      </c>
      <c r="R18" s="2">
        <f t="shared" si="4"/>
        <v>18.5</v>
      </c>
      <c r="S18" s="90">
        <f t="shared" si="5"/>
        <v>0.81683168316831689</v>
      </c>
      <c r="T18" s="21"/>
    </row>
    <row r="19" spans="1:20" x14ac:dyDescent="0.25">
      <c r="A19" s="276" t="s">
        <v>18</v>
      </c>
      <c r="B19" s="276" t="s">
        <v>114</v>
      </c>
      <c r="C19" s="39">
        <v>300</v>
      </c>
      <c r="D19" s="80">
        <v>77</v>
      </c>
      <c r="E19" s="2">
        <v>2</v>
      </c>
      <c r="F19" s="2">
        <v>0</v>
      </c>
      <c r="G19" s="90">
        <f t="shared" si="0"/>
        <v>1</v>
      </c>
      <c r="H19" s="226"/>
      <c r="I19" s="227"/>
      <c r="J19" s="227"/>
      <c r="K19" s="228"/>
      <c r="L19" s="80">
        <v>83</v>
      </c>
      <c r="M19" s="2">
        <v>2</v>
      </c>
      <c r="N19" s="268">
        <v>0</v>
      </c>
      <c r="O19" s="90">
        <f t="shared" si="1"/>
        <v>1</v>
      </c>
      <c r="P19" s="80">
        <f t="shared" si="2"/>
        <v>160</v>
      </c>
      <c r="Q19" s="81">
        <f t="shared" ref="Q19" si="6">E19+I19+M19</f>
        <v>4</v>
      </c>
      <c r="R19" s="2">
        <f t="shared" ref="R19" si="7">N19+F19</f>
        <v>0</v>
      </c>
      <c r="S19" s="90">
        <f t="shared" si="5"/>
        <v>1</v>
      </c>
      <c r="T19" s="21"/>
    </row>
    <row r="20" spans="1:20" x14ac:dyDescent="0.25">
      <c r="A20" s="47" t="s">
        <v>19</v>
      </c>
      <c r="B20" s="48" t="s">
        <v>115</v>
      </c>
      <c r="C20" s="39">
        <v>300</v>
      </c>
      <c r="D20" s="271"/>
      <c r="E20" s="5"/>
      <c r="F20" s="5"/>
      <c r="G20" s="5"/>
      <c r="H20" s="226"/>
      <c r="I20" s="227"/>
      <c r="J20" s="227"/>
      <c r="K20" s="228"/>
      <c r="L20" s="271"/>
      <c r="M20" s="5"/>
      <c r="N20" s="5"/>
      <c r="O20" s="5"/>
      <c r="P20" s="271"/>
      <c r="Q20" s="5"/>
      <c r="R20" s="5"/>
      <c r="S20" s="5"/>
      <c r="T20" s="21"/>
    </row>
    <row r="21" spans="1:20" x14ac:dyDescent="0.25">
      <c r="A21" s="47" t="s">
        <v>20</v>
      </c>
      <c r="B21" s="48" t="s">
        <v>116</v>
      </c>
      <c r="C21" s="39">
        <v>300</v>
      </c>
      <c r="D21" s="271"/>
      <c r="E21" s="5"/>
      <c r="F21" s="5"/>
      <c r="G21" s="5"/>
      <c r="H21" s="226"/>
      <c r="I21" s="227"/>
      <c r="J21" s="227"/>
      <c r="K21" s="228"/>
      <c r="L21" s="13"/>
      <c r="M21" s="5"/>
      <c r="N21" s="5"/>
      <c r="O21" s="5"/>
      <c r="P21" s="271"/>
      <c r="Q21" s="5"/>
      <c r="R21" s="5"/>
      <c r="S21" s="5"/>
      <c r="T21" s="21"/>
    </row>
    <row r="22" spans="1:20" x14ac:dyDescent="0.25">
      <c r="A22" s="276" t="s">
        <v>21</v>
      </c>
      <c r="B22" s="276" t="s">
        <v>117</v>
      </c>
      <c r="C22" s="39">
        <v>300</v>
      </c>
      <c r="D22" s="80">
        <v>253</v>
      </c>
      <c r="E22" s="2">
        <v>6</v>
      </c>
      <c r="F22" s="2">
        <v>0</v>
      </c>
      <c r="G22" s="90">
        <f t="shared" si="0"/>
        <v>1</v>
      </c>
      <c r="H22" s="226"/>
      <c r="I22" s="227"/>
      <c r="J22" s="227"/>
      <c r="K22" s="228"/>
      <c r="L22" s="80">
        <v>58</v>
      </c>
      <c r="M22" s="2">
        <v>1</v>
      </c>
      <c r="N22" s="268">
        <v>0</v>
      </c>
      <c r="O22" s="90">
        <f t="shared" si="1"/>
        <v>1</v>
      </c>
      <c r="P22" s="80">
        <f t="shared" si="2"/>
        <v>311</v>
      </c>
      <c r="Q22" s="81">
        <f t="shared" ref="Q22" si="8">E22+I22+M22</f>
        <v>7</v>
      </c>
      <c r="R22" s="2">
        <f t="shared" ref="R22" si="9">N22+F22</f>
        <v>0</v>
      </c>
      <c r="S22" s="90">
        <f t="shared" si="5"/>
        <v>1</v>
      </c>
      <c r="T22" s="21"/>
    </row>
    <row r="23" spans="1:20" x14ac:dyDescent="0.25">
      <c r="A23" s="47" t="s">
        <v>22</v>
      </c>
      <c r="B23" s="48" t="s">
        <v>118</v>
      </c>
      <c r="C23" s="39">
        <v>300</v>
      </c>
      <c r="D23" s="80">
        <v>1249</v>
      </c>
      <c r="E23" s="81">
        <v>26</v>
      </c>
      <c r="F23" s="81">
        <v>4.5</v>
      </c>
      <c r="G23" s="90">
        <f t="shared" si="0"/>
        <v>0.82692307692307687</v>
      </c>
      <c r="H23" s="226"/>
      <c r="I23" s="227"/>
      <c r="J23" s="227"/>
      <c r="K23" s="228"/>
      <c r="L23" s="80">
        <v>1170</v>
      </c>
      <c r="M23" s="81">
        <v>21</v>
      </c>
      <c r="N23" s="263">
        <v>2.5</v>
      </c>
      <c r="O23" s="90">
        <f t="shared" si="1"/>
        <v>0.88095238095238093</v>
      </c>
      <c r="P23" s="80">
        <f t="shared" si="2"/>
        <v>2419</v>
      </c>
      <c r="Q23" s="81">
        <f t="shared" si="3"/>
        <v>47</v>
      </c>
      <c r="R23" s="2">
        <f t="shared" si="4"/>
        <v>7</v>
      </c>
      <c r="S23" s="90">
        <f t="shared" si="5"/>
        <v>0.85106382978723405</v>
      </c>
      <c r="T23" s="21"/>
    </row>
    <row r="24" spans="1:20" x14ac:dyDescent="0.25">
      <c r="A24" s="47" t="s">
        <v>23</v>
      </c>
      <c r="B24" s="48" t="s">
        <v>119</v>
      </c>
      <c r="C24" s="39">
        <v>300</v>
      </c>
      <c r="D24" s="80">
        <v>1154</v>
      </c>
      <c r="E24" s="81">
        <v>22</v>
      </c>
      <c r="F24" s="81">
        <v>4</v>
      </c>
      <c r="G24" s="90">
        <f t="shared" si="0"/>
        <v>0.81818181818181812</v>
      </c>
      <c r="H24" s="226"/>
      <c r="I24" s="227"/>
      <c r="J24" s="227"/>
      <c r="K24" s="228"/>
      <c r="L24" s="80">
        <v>1134</v>
      </c>
      <c r="M24" s="81">
        <v>21</v>
      </c>
      <c r="N24" s="263">
        <v>2</v>
      </c>
      <c r="O24" s="90">
        <f t="shared" si="1"/>
        <v>0.90476190476190477</v>
      </c>
      <c r="P24" s="80">
        <f t="shared" si="2"/>
        <v>2288</v>
      </c>
      <c r="Q24" s="81">
        <f t="shared" si="3"/>
        <v>43</v>
      </c>
      <c r="R24" s="2">
        <f t="shared" si="4"/>
        <v>6</v>
      </c>
      <c r="S24" s="90">
        <f t="shared" si="5"/>
        <v>0.86046511627906974</v>
      </c>
      <c r="T24" s="21"/>
    </row>
    <row r="25" spans="1:20" x14ac:dyDescent="0.25">
      <c r="A25" s="276" t="s">
        <v>24</v>
      </c>
      <c r="B25" s="276" t="s">
        <v>120</v>
      </c>
      <c r="C25" s="39">
        <v>300</v>
      </c>
      <c r="D25" s="80">
        <v>316</v>
      </c>
      <c r="E25" s="81">
        <v>7</v>
      </c>
      <c r="F25" s="81">
        <v>0</v>
      </c>
      <c r="G25" s="90">
        <f t="shared" si="0"/>
        <v>1</v>
      </c>
      <c r="H25" s="226"/>
      <c r="I25" s="227"/>
      <c r="J25" s="227"/>
      <c r="K25" s="228"/>
      <c r="L25" s="80">
        <v>288</v>
      </c>
      <c r="M25" s="81">
        <v>6</v>
      </c>
      <c r="N25" s="263">
        <v>1</v>
      </c>
      <c r="O25" s="90">
        <f t="shared" si="1"/>
        <v>0.83333333333333337</v>
      </c>
      <c r="P25" s="80">
        <f t="shared" si="2"/>
        <v>604</v>
      </c>
      <c r="Q25" s="81">
        <f t="shared" si="3"/>
        <v>13</v>
      </c>
      <c r="R25" s="2">
        <f t="shared" si="4"/>
        <v>1</v>
      </c>
      <c r="S25" s="90">
        <f t="shared" si="5"/>
        <v>0.92307692307692313</v>
      </c>
      <c r="T25" s="21"/>
    </row>
    <row r="26" spans="1:20" x14ac:dyDescent="0.25">
      <c r="A26" s="47" t="s">
        <v>25</v>
      </c>
      <c r="B26" s="48" t="s">
        <v>121</v>
      </c>
      <c r="C26" s="39">
        <v>300</v>
      </c>
      <c r="D26" s="80">
        <v>1576</v>
      </c>
      <c r="E26" s="81">
        <v>33</v>
      </c>
      <c r="F26" s="81">
        <v>1</v>
      </c>
      <c r="G26" s="90">
        <f t="shared" si="0"/>
        <v>0.96969696969696972</v>
      </c>
      <c r="H26" s="226"/>
      <c r="I26" s="227"/>
      <c r="J26" s="227"/>
      <c r="K26" s="228"/>
      <c r="L26" s="80">
        <v>1564</v>
      </c>
      <c r="M26" s="81">
        <v>31</v>
      </c>
      <c r="N26" s="263">
        <v>0</v>
      </c>
      <c r="O26" s="90">
        <f t="shared" si="1"/>
        <v>1</v>
      </c>
      <c r="P26" s="80">
        <f t="shared" si="2"/>
        <v>3140</v>
      </c>
      <c r="Q26" s="81">
        <f t="shared" si="3"/>
        <v>64</v>
      </c>
      <c r="R26" s="2">
        <f t="shared" si="4"/>
        <v>1</v>
      </c>
      <c r="S26" s="90">
        <f t="shared" si="5"/>
        <v>0.984375</v>
      </c>
      <c r="T26" s="21"/>
    </row>
    <row r="27" spans="1:20" x14ac:dyDescent="0.25">
      <c r="A27" s="47" t="s">
        <v>26</v>
      </c>
      <c r="B27" s="48" t="s">
        <v>122</v>
      </c>
      <c r="C27" s="39">
        <v>300</v>
      </c>
      <c r="D27" s="80">
        <v>1124</v>
      </c>
      <c r="E27" s="81">
        <v>23</v>
      </c>
      <c r="F27" s="81">
        <v>0</v>
      </c>
      <c r="G27" s="90">
        <f t="shared" si="0"/>
        <v>1</v>
      </c>
      <c r="H27" s="226"/>
      <c r="I27" s="227"/>
      <c r="J27" s="227"/>
      <c r="K27" s="228"/>
      <c r="L27" s="80">
        <v>1032</v>
      </c>
      <c r="M27" s="81">
        <v>20</v>
      </c>
      <c r="N27" s="263">
        <v>1.5</v>
      </c>
      <c r="O27" s="90">
        <f t="shared" si="1"/>
        <v>0.92500000000000004</v>
      </c>
      <c r="P27" s="80">
        <f t="shared" si="2"/>
        <v>2156</v>
      </c>
      <c r="Q27" s="81">
        <f t="shared" si="3"/>
        <v>43</v>
      </c>
      <c r="R27" s="2">
        <f t="shared" si="4"/>
        <v>1.5</v>
      </c>
      <c r="S27" s="90">
        <f t="shared" si="5"/>
        <v>0.96511627906976749</v>
      </c>
      <c r="T27" s="21"/>
    </row>
    <row r="28" spans="1:20" x14ac:dyDescent="0.25">
      <c r="A28" s="276" t="s">
        <v>27</v>
      </c>
      <c r="B28" s="276" t="s">
        <v>123</v>
      </c>
      <c r="C28" s="39">
        <v>300</v>
      </c>
      <c r="D28" s="80">
        <v>84</v>
      </c>
      <c r="E28" s="81">
        <v>2</v>
      </c>
      <c r="F28" s="81">
        <v>0</v>
      </c>
      <c r="G28" s="90">
        <f t="shared" si="0"/>
        <v>1</v>
      </c>
      <c r="H28" s="226"/>
      <c r="I28" s="227"/>
      <c r="J28" s="227"/>
      <c r="K28" s="228"/>
      <c r="L28" s="80">
        <v>77</v>
      </c>
      <c r="M28" s="81">
        <v>2</v>
      </c>
      <c r="N28" s="263">
        <v>0</v>
      </c>
      <c r="O28" s="90">
        <f t="shared" si="1"/>
        <v>1</v>
      </c>
      <c r="P28" s="80">
        <f t="shared" si="2"/>
        <v>161</v>
      </c>
      <c r="Q28" s="81">
        <f t="shared" si="3"/>
        <v>4</v>
      </c>
      <c r="R28" s="2">
        <f t="shared" si="4"/>
        <v>0</v>
      </c>
      <c r="S28" s="90">
        <f t="shared" si="5"/>
        <v>1</v>
      </c>
      <c r="T28" s="21"/>
    </row>
    <row r="29" spans="1:20" x14ac:dyDescent="0.25">
      <c r="A29" s="47" t="s">
        <v>28</v>
      </c>
      <c r="B29" s="48" t="s">
        <v>124</v>
      </c>
      <c r="C29" s="39">
        <v>300</v>
      </c>
      <c r="D29" s="80">
        <v>2873</v>
      </c>
      <c r="E29" s="81">
        <v>57</v>
      </c>
      <c r="F29" s="81">
        <v>4.25</v>
      </c>
      <c r="G29" s="90">
        <f t="shared" si="0"/>
        <v>0.92543859649122806</v>
      </c>
      <c r="H29" s="226"/>
      <c r="I29" s="227"/>
      <c r="J29" s="227"/>
      <c r="K29" s="228"/>
      <c r="L29" s="80">
        <v>2716</v>
      </c>
      <c r="M29" s="81">
        <v>54</v>
      </c>
      <c r="N29" s="263">
        <v>4.75</v>
      </c>
      <c r="O29" s="90">
        <f t="shared" si="1"/>
        <v>0.91203703703703698</v>
      </c>
      <c r="P29" s="80">
        <f t="shared" si="2"/>
        <v>5589</v>
      </c>
      <c r="Q29" s="81">
        <f t="shared" si="3"/>
        <v>111</v>
      </c>
      <c r="R29" s="2">
        <f t="shared" si="4"/>
        <v>9</v>
      </c>
      <c r="S29" s="90">
        <f t="shared" si="5"/>
        <v>0.91891891891891886</v>
      </c>
      <c r="T29" s="21"/>
    </row>
    <row r="30" spans="1:20" x14ac:dyDescent="0.25">
      <c r="A30" s="47" t="s">
        <v>29</v>
      </c>
      <c r="B30" s="48" t="s">
        <v>125</v>
      </c>
      <c r="C30" s="39">
        <v>300</v>
      </c>
      <c r="D30" s="80">
        <v>1314</v>
      </c>
      <c r="E30" s="81">
        <v>33</v>
      </c>
      <c r="F30" s="81">
        <v>2</v>
      </c>
      <c r="G30" s="90">
        <f t="shared" si="0"/>
        <v>0.93939393939393945</v>
      </c>
      <c r="H30" s="226"/>
      <c r="I30" s="227"/>
      <c r="J30" s="227"/>
      <c r="K30" s="228"/>
      <c r="L30" s="80">
        <v>1225</v>
      </c>
      <c r="M30" s="81">
        <v>31</v>
      </c>
      <c r="N30" s="263">
        <v>4.5</v>
      </c>
      <c r="O30" s="90">
        <f t="shared" si="1"/>
        <v>0.85483870967741937</v>
      </c>
      <c r="P30" s="80">
        <f t="shared" si="2"/>
        <v>2539</v>
      </c>
      <c r="Q30" s="81">
        <f t="shared" si="3"/>
        <v>64</v>
      </c>
      <c r="R30" s="2">
        <f t="shared" si="4"/>
        <v>6.5</v>
      </c>
      <c r="S30" s="90">
        <f t="shared" si="5"/>
        <v>0.8984375</v>
      </c>
      <c r="T30" s="21"/>
    </row>
    <row r="31" spans="1:20" x14ac:dyDescent="0.25">
      <c r="A31" s="47" t="s">
        <v>30</v>
      </c>
      <c r="B31" s="48" t="s">
        <v>126</v>
      </c>
      <c r="C31" s="39">
        <v>300</v>
      </c>
      <c r="D31" s="80">
        <v>1644</v>
      </c>
      <c r="E31" s="81">
        <v>33</v>
      </c>
      <c r="F31" s="81">
        <v>1</v>
      </c>
      <c r="G31" s="90">
        <f t="shared" si="0"/>
        <v>0.96969696969696972</v>
      </c>
      <c r="H31" s="226"/>
      <c r="I31" s="227"/>
      <c r="J31" s="227"/>
      <c r="K31" s="228"/>
      <c r="L31" s="80">
        <v>1585</v>
      </c>
      <c r="M31" s="81">
        <v>31</v>
      </c>
      <c r="N31" s="263">
        <v>1.25</v>
      </c>
      <c r="O31" s="90">
        <f t="shared" si="1"/>
        <v>0.95967741935483875</v>
      </c>
      <c r="P31" s="80">
        <f t="shared" si="2"/>
        <v>3229</v>
      </c>
      <c r="Q31" s="81">
        <f t="shared" si="3"/>
        <v>64</v>
      </c>
      <c r="R31" s="2">
        <f t="shared" si="4"/>
        <v>2.25</v>
      </c>
      <c r="S31" s="90">
        <f t="shared" si="5"/>
        <v>0.96484375</v>
      </c>
      <c r="T31" s="21"/>
    </row>
    <row r="32" spans="1:20" x14ac:dyDescent="0.25">
      <c r="A32" s="47" t="s">
        <v>31</v>
      </c>
      <c r="B32" s="48" t="s">
        <v>127</v>
      </c>
      <c r="C32" s="39">
        <v>300</v>
      </c>
      <c r="D32" s="271"/>
      <c r="E32" s="272"/>
      <c r="F32" s="272"/>
      <c r="G32" s="5"/>
      <c r="H32" s="226"/>
      <c r="I32" s="227"/>
      <c r="J32" s="227"/>
      <c r="K32" s="228"/>
      <c r="L32" s="271"/>
      <c r="M32" s="5"/>
      <c r="N32" s="5"/>
      <c r="O32" s="5"/>
      <c r="P32" s="271"/>
      <c r="Q32" s="272"/>
      <c r="R32" s="272"/>
      <c r="S32" s="5"/>
      <c r="T32" s="21"/>
    </row>
    <row r="33" spans="1:20" x14ac:dyDescent="0.25">
      <c r="A33" s="276" t="s">
        <v>32</v>
      </c>
      <c r="B33" s="276" t="s">
        <v>128</v>
      </c>
      <c r="C33" s="39">
        <v>300</v>
      </c>
      <c r="D33" s="80">
        <v>45</v>
      </c>
      <c r="E33" s="81">
        <v>1</v>
      </c>
      <c r="F33" s="81">
        <v>0</v>
      </c>
      <c r="G33" s="90">
        <f t="shared" si="0"/>
        <v>1</v>
      </c>
      <c r="H33" s="226"/>
      <c r="I33" s="227"/>
      <c r="J33" s="227"/>
      <c r="K33" s="228"/>
      <c r="L33" s="80">
        <v>46</v>
      </c>
      <c r="M33" s="81">
        <v>1</v>
      </c>
      <c r="N33" s="263">
        <v>1</v>
      </c>
      <c r="O33" s="90">
        <f t="shared" si="1"/>
        <v>0</v>
      </c>
      <c r="P33" s="80">
        <f t="shared" si="2"/>
        <v>91</v>
      </c>
      <c r="Q33" s="81">
        <f t="shared" si="3"/>
        <v>2</v>
      </c>
      <c r="R33" s="2">
        <f t="shared" si="4"/>
        <v>1</v>
      </c>
      <c r="S33" s="90">
        <f t="shared" si="5"/>
        <v>0.5</v>
      </c>
      <c r="T33" s="21"/>
    </row>
    <row r="34" spans="1:20" x14ac:dyDescent="0.25">
      <c r="A34" s="276" t="s">
        <v>33</v>
      </c>
      <c r="B34" s="276" t="s">
        <v>129</v>
      </c>
      <c r="C34" s="39">
        <v>300</v>
      </c>
      <c r="D34" s="80">
        <v>492</v>
      </c>
      <c r="E34" s="81">
        <v>10</v>
      </c>
      <c r="F34" s="81">
        <v>2</v>
      </c>
      <c r="G34" s="90">
        <f t="shared" si="0"/>
        <v>0.8</v>
      </c>
      <c r="H34" s="226"/>
      <c r="I34" s="227"/>
      <c r="J34" s="227"/>
      <c r="K34" s="228"/>
      <c r="L34" s="80">
        <v>464</v>
      </c>
      <c r="M34" s="81">
        <v>10</v>
      </c>
      <c r="N34" s="263">
        <v>1.25</v>
      </c>
      <c r="O34" s="90">
        <f t="shared" si="1"/>
        <v>0.875</v>
      </c>
      <c r="P34" s="80">
        <f t="shared" si="2"/>
        <v>956</v>
      </c>
      <c r="Q34" s="81">
        <f t="shared" si="3"/>
        <v>20</v>
      </c>
      <c r="R34" s="2">
        <f t="shared" si="4"/>
        <v>3.25</v>
      </c>
      <c r="S34" s="90">
        <f t="shared" si="5"/>
        <v>0.83750000000000002</v>
      </c>
      <c r="T34" s="21"/>
    </row>
    <row r="35" spans="1:20" x14ac:dyDescent="0.25">
      <c r="A35" s="47" t="s">
        <v>34</v>
      </c>
      <c r="B35" s="48" t="s">
        <v>130</v>
      </c>
      <c r="C35" s="39">
        <v>300</v>
      </c>
      <c r="D35" s="271"/>
      <c r="E35" s="272"/>
      <c r="F35" s="272"/>
      <c r="G35" s="5"/>
      <c r="H35" s="273"/>
      <c r="I35" s="274"/>
      <c r="J35" s="274"/>
      <c r="K35" s="275"/>
      <c r="L35" s="271"/>
      <c r="M35" s="272"/>
      <c r="N35" s="272"/>
      <c r="O35" s="5"/>
      <c r="P35" s="271"/>
      <c r="Q35" s="272"/>
      <c r="R35" s="5"/>
      <c r="S35" s="5"/>
      <c r="T35" s="21"/>
    </row>
    <row r="36" spans="1:20" x14ac:dyDescent="0.25">
      <c r="A36" s="47" t="s">
        <v>35</v>
      </c>
      <c r="B36" s="48" t="s">
        <v>131</v>
      </c>
      <c r="C36" s="39">
        <v>300</v>
      </c>
      <c r="D36" s="80">
        <v>2809</v>
      </c>
      <c r="E36" s="81">
        <v>54</v>
      </c>
      <c r="F36" s="81">
        <v>2.25</v>
      </c>
      <c r="G36" s="90">
        <f t="shared" si="0"/>
        <v>0.95833333333333337</v>
      </c>
      <c r="H36" s="226"/>
      <c r="I36" s="227"/>
      <c r="J36" s="227"/>
      <c r="K36" s="228"/>
      <c r="L36" s="80">
        <v>2773</v>
      </c>
      <c r="M36" s="81">
        <v>47</v>
      </c>
      <c r="N36" s="263">
        <v>3</v>
      </c>
      <c r="O36" s="90">
        <f t="shared" si="1"/>
        <v>0.93617021276595747</v>
      </c>
      <c r="P36" s="80">
        <f t="shared" si="2"/>
        <v>5582</v>
      </c>
      <c r="Q36" s="81">
        <f t="shared" si="3"/>
        <v>101</v>
      </c>
      <c r="R36" s="2">
        <f t="shared" si="4"/>
        <v>5.25</v>
      </c>
      <c r="S36" s="90">
        <f t="shared" si="5"/>
        <v>0.94801980198019797</v>
      </c>
      <c r="T36" s="21"/>
    </row>
    <row r="37" spans="1:20" x14ac:dyDescent="0.25">
      <c r="A37" s="47" t="s">
        <v>36</v>
      </c>
      <c r="B37" s="48" t="s">
        <v>132</v>
      </c>
      <c r="C37" s="39">
        <v>300</v>
      </c>
      <c r="D37" s="80">
        <v>543</v>
      </c>
      <c r="E37" s="81">
        <v>10</v>
      </c>
      <c r="F37" s="81">
        <v>3</v>
      </c>
      <c r="G37" s="90">
        <f t="shared" si="0"/>
        <v>0.7</v>
      </c>
      <c r="H37" s="226"/>
      <c r="I37" s="227"/>
      <c r="J37" s="227"/>
      <c r="K37" s="228"/>
      <c r="L37" s="80">
        <v>531</v>
      </c>
      <c r="M37" s="81">
        <v>10</v>
      </c>
      <c r="N37" s="263">
        <v>1</v>
      </c>
      <c r="O37" s="90">
        <f t="shared" si="1"/>
        <v>0.9</v>
      </c>
      <c r="P37" s="80">
        <f t="shared" si="2"/>
        <v>1074</v>
      </c>
      <c r="Q37" s="81">
        <f t="shared" si="3"/>
        <v>20</v>
      </c>
      <c r="R37" s="2">
        <f t="shared" si="4"/>
        <v>4</v>
      </c>
      <c r="S37" s="90">
        <f t="shared" si="5"/>
        <v>0.8</v>
      </c>
      <c r="T37" s="21"/>
    </row>
    <row r="38" spans="1:20" x14ac:dyDescent="0.25">
      <c r="A38" s="276" t="s">
        <v>37</v>
      </c>
      <c r="B38" s="276" t="s">
        <v>133</v>
      </c>
      <c r="C38" s="39">
        <v>300</v>
      </c>
      <c r="D38" s="80">
        <v>36</v>
      </c>
      <c r="E38" s="81">
        <v>1</v>
      </c>
      <c r="F38" s="81">
        <v>0.5</v>
      </c>
      <c r="G38" s="90">
        <f t="shared" si="0"/>
        <v>0.5</v>
      </c>
      <c r="H38" s="226"/>
      <c r="I38" s="227"/>
      <c r="J38" s="227"/>
      <c r="K38" s="228"/>
      <c r="L38" s="271"/>
      <c r="M38" s="272"/>
      <c r="N38" s="272"/>
      <c r="O38" s="5"/>
      <c r="P38" s="80">
        <f t="shared" si="2"/>
        <v>36</v>
      </c>
      <c r="Q38" s="81">
        <f t="shared" si="3"/>
        <v>1</v>
      </c>
      <c r="R38" s="2">
        <f t="shared" si="4"/>
        <v>0.5</v>
      </c>
      <c r="S38" s="90">
        <f t="shared" si="5"/>
        <v>0.5</v>
      </c>
      <c r="T38" s="21"/>
    </row>
    <row r="39" spans="1:20" x14ac:dyDescent="0.25">
      <c r="A39" s="47" t="s">
        <v>38</v>
      </c>
      <c r="B39" s="48" t="s">
        <v>134</v>
      </c>
      <c r="C39" s="39">
        <v>300</v>
      </c>
      <c r="D39" s="271"/>
      <c r="E39" s="272"/>
      <c r="F39" s="272"/>
      <c r="G39" s="5"/>
      <c r="H39" s="273"/>
      <c r="I39" s="274"/>
      <c r="J39" s="274"/>
      <c r="K39" s="275"/>
      <c r="L39" s="271"/>
      <c r="M39" s="272"/>
      <c r="N39" s="272"/>
      <c r="O39" s="5"/>
      <c r="P39" s="271"/>
      <c r="Q39" s="272"/>
      <c r="R39" s="5"/>
      <c r="S39" s="5"/>
      <c r="T39" s="21"/>
    </row>
    <row r="40" spans="1:20" x14ac:dyDescent="0.25">
      <c r="A40" s="276" t="s">
        <v>39</v>
      </c>
      <c r="B40" s="276" t="s">
        <v>135</v>
      </c>
      <c r="C40" s="39">
        <v>300</v>
      </c>
      <c r="D40" s="80">
        <v>120</v>
      </c>
      <c r="E40" s="81">
        <v>2</v>
      </c>
      <c r="F40" s="81">
        <v>0</v>
      </c>
      <c r="G40" s="90">
        <f t="shared" si="0"/>
        <v>1</v>
      </c>
      <c r="H40" s="226"/>
      <c r="I40" s="227"/>
      <c r="J40" s="227"/>
      <c r="K40" s="228"/>
      <c r="L40" s="80">
        <v>119</v>
      </c>
      <c r="M40" s="81">
        <v>2</v>
      </c>
      <c r="N40" s="263">
        <v>0</v>
      </c>
      <c r="O40" s="90">
        <f t="shared" si="1"/>
        <v>1</v>
      </c>
      <c r="P40" s="80">
        <f t="shared" si="2"/>
        <v>239</v>
      </c>
      <c r="Q40" s="81">
        <f t="shared" si="3"/>
        <v>4</v>
      </c>
      <c r="R40" s="2">
        <f t="shared" si="4"/>
        <v>0</v>
      </c>
      <c r="S40" s="90">
        <f t="shared" si="5"/>
        <v>1</v>
      </c>
      <c r="T40" s="21"/>
    </row>
    <row r="41" spans="1:20" x14ac:dyDescent="0.25">
      <c r="A41" s="47" t="s">
        <v>40</v>
      </c>
      <c r="B41" s="48" t="s">
        <v>136</v>
      </c>
      <c r="C41" s="39">
        <v>300</v>
      </c>
      <c r="D41" s="80">
        <v>2931</v>
      </c>
      <c r="E41" s="81">
        <v>65</v>
      </c>
      <c r="F41" s="81">
        <v>3</v>
      </c>
      <c r="G41" s="90">
        <f t="shared" si="0"/>
        <v>0.95384615384615379</v>
      </c>
      <c r="H41" s="226"/>
      <c r="I41" s="227"/>
      <c r="J41" s="227"/>
      <c r="K41" s="228"/>
      <c r="L41" s="80">
        <v>3036</v>
      </c>
      <c r="M41" s="81">
        <v>67</v>
      </c>
      <c r="N41" s="263">
        <v>8</v>
      </c>
      <c r="O41" s="90">
        <f t="shared" si="1"/>
        <v>0.88059701492537312</v>
      </c>
      <c r="P41" s="80">
        <f t="shared" si="2"/>
        <v>5967</v>
      </c>
      <c r="Q41" s="81">
        <f t="shared" si="3"/>
        <v>132</v>
      </c>
      <c r="R41" s="2">
        <f t="shared" si="4"/>
        <v>11</v>
      </c>
      <c r="S41" s="90">
        <f t="shared" si="5"/>
        <v>0.91666666666666663</v>
      </c>
      <c r="T41" s="21"/>
    </row>
    <row r="42" spans="1:20" x14ac:dyDescent="0.25">
      <c r="A42" s="47" t="s">
        <v>41</v>
      </c>
      <c r="B42" s="48" t="s">
        <v>137</v>
      </c>
      <c r="C42" s="39">
        <v>300</v>
      </c>
      <c r="D42" s="80">
        <v>854</v>
      </c>
      <c r="E42" s="81">
        <v>17</v>
      </c>
      <c r="F42" s="81">
        <v>1</v>
      </c>
      <c r="G42" s="90">
        <f t="shared" si="0"/>
        <v>0.94117647058823528</v>
      </c>
      <c r="H42" s="226"/>
      <c r="I42" s="227"/>
      <c r="J42" s="227"/>
      <c r="K42" s="228"/>
      <c r="L42" s="80">
        <v>823</v>
      </c>
      <c r="M42" s="81">
        <v>16</v>
      </c>
      <c r="N42" s="263">
        <v>1</v>
      </c>
      <c r="O42" s="90">
        <f t="shared" si="1"/>
        <v>0.9375</v>
      </c>
      <c r="P42" s="80">
        <f t="shared" si="2"/>
        <v>1677</v>
      </c>
      <c r="Q42" s="81">
        <f t="shared" si="3"/>
        <v>33</v>
      </c>
      <c r="R42" s="2">
        <f t="shared" si="4"/>
        <v>2</v>
      </c>
      <c r="S42" s="90">
        <f t="shared" si="5"/>
        <v>0.93939393939393945</v>
      </c>
      <c r="T42" s="21"/>
    </row>
    <row r="43" spans="1:20" x14ac:dyDescent="0.25">
      <c r="A43" s="47" t="s">
        <v>42</v>
      </c>
      <c r="B43" s="48" t="s">
        <v>138</v>
      </c>
      <c r="C43" s="39">
        <v>300</v>
      </c>
      <c r="D43" s="80">
        <v>2931</v>
      </c>
      <c r="E43" s="81">
        <v>65</v>
      </c>
      <c r="F43" s="81">
        <v>8</v>
      </c>
      <c r="G43" s="90">
        <f t="shared" si="0"/>
        <v>0.87692307692307692</v>
      </c>
      <c r="H43" s="226"/>
      <c r="I43" s="227"/>
      <c r="J43" s="227"/>
      <c r="K43" s="228"/>
      <c r="L43" s="80">
        <v>3036</v>
      </c>
      <c r="M43" s="81">
        <v>64</v>
      </c>
      <c r="N43" s="263">
        <v>3.5</v>
      </c>
      <c r="O43" s="90">
        <f t="shared" si="1"/>
        <v>0.9453125</v>
      </c>
      <c r="P43" s="80">
        <f t="shared" si="2"/>
        <v>5967</v>
      </c>
      <c r="Q43" s="81">
        <f t="shared" si="3"/>
        <v>129</v>
      </c>
      <c r="R43" s="2">
        <f t="shared" si="4"/>
        <v>11.5</v>
      </c>
      <c r="S43" s="90">
        <f t="shared" si="5"/>
        <v>0.91085271317829453</v>
      </c>
      <c r="T43" s="21"/>
    </row>
    <row r="44" spans="1:20" x14ac:dyDescent="0.25">
      <c r="A44" s="47" t="s">
        <v>43</v>
      </c>
      <c r="B44" s="48" t="s">
        <v>139</v>
      </c>
      <c r="C44" s="39">
        <v>300</v>
      </c>
      <c r="D44" s="80">
        <v>1749</v>
      </c>
      <c r="E44" s="81">
        <v>35</v>
      </c>
      <c r="F44" s="81">
        <v>5.5</v>
      </c>
      <c r="G44" s="90">
        <f t="shared" si="0"/>
        <v>0.84285714285714286</v>
      </c>
      <c r="H44" s="226"/>
      <c r="I44" s="227"/>
      <c r="J44" s="227"/>
      <c r="K44" s="228"/>
      <c r="L44" s="80">
        <v>1737</v>
      </c>
      <c r="M44" s="81">
        <v>30</v>
      </c>
      <c r="N44" s="263">
        <v>6</v>
      </c>
      <c r="O44" s="90">
        <f t="shared" si="1"/>
        <v>0.8</v>
      </c>
      <c r="P44" s="80">
        <f t="shared" si="2"/>
        <v>3486</v>
      </c>
      <c r="Q44" s="81">
        <f t="shared" si="3"/>
        <v>65</v>
      </c>
      <c r="R44" s="2">
        <f t="shared" si="4"/>
        <v>11.5</v>
      </c>
      <c r="S44" s="90">
        <f t="shared" si="5"/>
        <v>0.82307692307692304</v>
      </c>
      <c r="T44" s="21"/>
    </row>
    <row r="45" spans="1:20" x14ac:dyDescent="0.25">
      <c r="A45" s="276" t="s">
        <v>44</v>
      </c>
      <c r="B45" s="276" t="s">
        <v>140</v>
      </c>
      <c r="C45" s="39">
        <v>300</v>
      </c>
      <c r="D45" s="80">
        <v>386</v>
      </c>
      <c r="E45" s="81">
        <v>9</v>
      </c>
      <c r="F45" s="81">
        <v>3</v>
      </c>
      <c r="G45" s="90">
        <f t="shared" si="0"/>
        <v>0.66666666666666674</v>
      </c>
      <c r="H45" s="226"/>
      <c r="I45" s="227"/>
      <c r="J45" s="227"/>
      <c r="K45" s="228"/>
      <c r="L45" s="80">
        <v>355</v>
      </c>
      <c r="M45" s="81">
        <v>8</v>
      </c>
      <c r="N45" s="263">
        <v>1</v>
      </c>
      <c r="O45" s="90">
        <f t="shared" si="1"/>
        <v>0.875</v>
      </c>
      <c r="P45" s="80">
        <f t="shared" si="2"/>
        <v>741</v>
      </c>
      <c r="Q45" s="81">
        <f t="shared" si="3"/>
        <v>17</v>
      </c>
      <c r="R45" s="2">
        <f t="shared" si="4"/>
        <v>4</v>
      </c>
      <c r="S45" s="90">
        <f t="shared" si="5"/>
        <v>0.76470588235294112</v>
      </c>
      <c r="T45" s="21"/>
    </row>
    <row r="46" spans="1:20" x14ac:dyDescent="0.25">
      <c r="A46" s="47" t="s">
        <v>45</v>
      </c>
      <c r="B46" s="48" t="s">
        <v>141</v>
      </c>
      <c r="C46" s="39">
        <v>300</v>
      </c>
      <c r="D46" s="80">
        <v>2931</v>
      </c>
      <c r="E46" s="81">
        <v>66</v>
      </c>
      <c r="F46" s="81">
        <v>5</v>
      </c>
      <c r="G46" s="90">
        <f t="shared" si="0"/>
        <v>0.9242424242424242</v>
      </c>
      <c r="H46" s="226"/>
      <c r="I46" s="227"/>
      <c r="J46" s="227"/>
      <c r="K46" s="228"/>
      <c r="L46" s="80">
        <v>3036</v>
      </c>
      <c r="M46" s="81">
        <v>66</v>
      </c>
      <c r="N46" s="263">
        <v>8</v>
      </c>
      <c r="O46" s="90">
        <f t="shared" si="1"/>
        <v>0.87878787878787878</v>
      </c>
      <c r="P46" s="80">
        <f t="shared" si="2"/>
        <v>5967</v>
      </c>
      <c r="Q46" s="81">
        <f t="shared" si="3"/>
        <v>132</v>
      </c>
      <c r="R46" s="2">
        <f t="shared" si="4"/>
        <v>13</v>
      </c>
      <c r="S46" s="90">
        <f t="shared" si="5"/>
        <v>0.90151515151515149</v>
      </c>
      <c r="T46" s="21"/>
    </row>
    <row r="47" spans="1:20" x14ac:dyDescent="0.25">
      <c r="A47" s="47" t="s">
        <v>46</v>
      </c>
      <c r="B47" s="48" t="s">
        <v>142</v>
      </c>
      <c r="C47" s="39">
        <v>300</v>
      </c>
      <c r="D47" s="80">
        <v>2931</v>
      </c>
      <c r="E47" s="81">
        <v>67</v>
      </c>
      <c r="F47" s="81">
        <v>5.75</v>
      </c>
      <c r="G47" s="90">
        <f t="shared" si="0"/>
        <v>0.91417910447761197</v>
      </c>
      <c r="H47" s="226"/>
      <c r="I47" s="227"/>
      <c r="J47" s="227"/>
      <c r="K47" s="228"/>
      <c r="L47" s="80">
        <v>3036</v>
      </c>
      <c r="M47" s="81">
        <v>66</v>
      </c>
      <c r="N47" s="263">
        <v>8.75</v>
      </c>
      <c r="O47" s="90">
        <f t="shared" si="1"/>
        <v>0.86742424242424243</v>
      </c>
      <c r="P47" s="80">
        <f t="shared" si="2"/>
        <v>5967</v>
      </c>
      <c r="Q47" s="81">
        <f t="shared" si="3"/>
        <v>133</v>
      </c>
      <c r="R47" s="2">
        <f t="shared" si="4"/>
        <v>14.5</v>
      </c>
      <c r="S47" s="90">
        <f t="shared" si="5"/>
        <v>0.89097744360902253</v>
      </c>
      <c r="T47" s="21"/>
    </row>
    <row r="48" spans="1:20" x14ac:dyDescent="0.25">
      <c r="A48" s="47" t="s">
        <v>47</v>
      </c>
      <c r="B48" s="48" t="s">
        <v>143</v>
      </c>
      <c r="C48" s="39">
        <v>300</v>
      </c>
      <c r="D48" s="80">
        <v>607</v>
      </c>
      <c r="E48" s="81">
        <v>11</v>
      </c>
      <c r="F48" s="81">
        <v>1</v>
      </c>
      <c r="G48" s="90">
        <f t="shared" si="0"/>
        <v>0.90909090909090906</v>
      </c>
      <c r="H48" s="226"/>
      <c r="I48" s="227"/>
      <c r="J48" s="227"/>
      <c r="K48" s="228"/>
      <c r="L48" s="80">
        <v>612</v>
      </c>
      <c r="M48" s="81">
        <v>12</v>
      </c>
      <c r="N48" s="263">
        <v>1</v>
      </c>
      <c r="O48" s="90">
        <f t="shared" si="1"/>
        <v>0.91666666666666663</v>
      </c>
      <c r="P48" s="80">
        <f t="shared" si="2"/>
        <v>1219</v>
      </c>
      <c r="Q48" s="81">
        <f t="shared" si="3"/>
        <v>23</v>
      </c>
      <c r="R48" s="2">
        <f t="shared" si="4"/>
        <v>2</v>
      </c>
      <c r="S48" s="90">
        <f t="shared" si="5"/>
        <v>0.91304347826086962</v>
      </c>
      <c r="T48" s="21"/>
    </row>
    <row r="49" spans="1:20" x14ac:dyDescent="0.25">
      <c r="A49" s="47" t="s">
        <v>48</v>
      </c>
      <c r="B49" s="48" t="s">
        <v>144</v>
      </c>
      <c r="C49" s="39">
        <v>300</v>
      </c>
      <c r="D49" s="80">
        <v>1531</v>
      </c>
      <c r="E49" s="81">
        <v>29</v>
      </c>
      <c r="F49" s="81">
        <v>3.5</v>
      </c>
      <c r="G49" s="90">
        <f t="shared" si="0"/>
        <v>0.87931034482758619</v>
      </c>
      <c r="H49" s="226"/>
      <c r="I49" s="227"/>
      <c r="J49" s="227"/>
      <c r="K49" s="228"/>
      <c r="L49" s="80">
        <v>1264</v>
      </c>
      <c r="M49" s="81">
        <v>26</v>
      </c>
      <c r="N49" s="263">
        <v>2</v>
      </c>
      <c r="O49" s="90">
        <f t="shared" si="1"/>
        <v>0.92307692307692313</v>
      </c>
      <c r="P49" s="80">
        <f t="shared" si="2"/>
        <v>2795</v>
      </c>
      <c r="Q49" s="81">
        <f t="shared" si="3"/>
        <v>55</v>
      </c>
      <c r="R49" s="2">
        <f t="shared" si="4"/>
        <v>5.5</v>
      </c>
      <c r="S49" s="90">
        <f t="shared" si="5"/>
        <v>0.9</v>
      </c>
      <c r="T49" s="21"/>
    </row>
    <row r="50" spans="1:20" x14ac:dyDescent="0.25">
      <c r="A50" s="47" t="s">
        <v>49</v>
      </c>
      <c r="B50" s="48" t="s">
        <v>145</v>
      </c>
      <c r="C50" s="39">
        <v>50</v>
      </c>
      <c r="D50" s="80">
        <v>2877</v>
      </c>
      <c r="E50" s="81">
        <v>56</v>
      </c>
      <c r="F50" s="81">
        <v>6</v>
      </c>
      <c r="G50" s="90">
        <f t="shared" si="0"/>
        <v>0.8928571428571429</v>
      </c>
      <c r="H50" s="226"/>
      <c r="I50" s="227"/>
      <c r="J50" s="227"/>
      <c r="K50" s="228"/>
      <c r="L50" s="80">
        <v>2857</v>
      </c>
      <c r="M50" s="81">
        <v>58</v>
      </c>
      <c r="N50" s="263">
        <v>7.5</v>
      </c>
      <c r="O50" s="90">
        <f t="shared" si="1"/>
        <v>0.87068965517241381</v>
      </c>
      <c r="P50" s="80">
        <f t="shared" si="2"/>
        <v>5734</v>
      </c>
      <c r="Q50" s="81">
        <f t="shared" si="3"/>
        <v>114</v>
      </c>
      <c r="R50" s="2">
        <f t="shared" si="4"/>
        <v>13.5</v>
      </c>
      <c r="S50" s="90">
        <f t="shared" si="5"/>
        <v>0.88157894736842102</v>
      </c>
      <c r="T50" s="21"/>
    </row>
    <row r="51" spans="1:20" x14ac:dyDescent="0.25">
      <c r="A51" s="47" t="s">
        <v>50</v>
      </c>
      <c r="B51" s="48" t="s">
        <v>146</v>
      </c>
      <c r="C51" s="39">
        <v>300</v>
      </c>
      <c r="D51" s="80">
        <v>566</v>
      </c>
      <c r="E51" s="81">
        <v>12</v>
      </c>
      <c r="F51" s="81">
        <v>2</v>
      </c>
      <c r="G51" s="90">
        <f t="shared" si="0"/>
        <v>0.83333333333333337</v>
      </c>
      <c r="H51" s="226"/>
      <c r="I51" s="227"/>
      <c r="J51" s="227"/>
      <c r="K51" s="228"/>
      <c r="L51" s="80">
        <v>876</v>
      </c>
      <c r="M51" s="81">
        <v>16</v>
      </c>
      <c r="N51" s="263">
        <v>1</v>
      </c>
      <c r="O51" s="90">
        <f t="shared" si="1"/>
        <v>0.9375</v>
      </c>
      <c r="P51" s="80">
        <f t="shared" si="2"/>
        <v>1442</v>
      </c>
      <c r="Q51" s="81">
        <f t="shared" si="3"/>
        <v>28</v>
      </c>
      <c r="R51" s="2">
        <f t="shared" si="4"/>
        <v>3</v>
      </c>
      <c r="S51" s="90">
        <f t="shared" si="5"/>
        <v>0.8928571428571429</v>
      </c>
      <c r="T51" s="21"/>
    </row>
    <row r="52" spans="1:20" x14ac:dyDescent="0.25">
      <c r="A52" s="276" t="s">
        <v>51</v>
      </c>
      <c r="B52" s="276" t="s">
        <v>147</v>
      </c>
      <c r="C52" s="39">
        <v>300</v>
      </c>
      <c r="D52" s="80">
        <v>58</v>
      </c>
      <c r="E52" s="81">
        <v>1</v>
      </c>
      <c r="F52" s="81">
        <v>1</v>
      </c>
      <c r="G52" s="90">
        <f t="shared" si="0"/>
        <v>0</v>
      </c>
      <c r="H52" s="226"/>
      <c r="I52" s="227"/>
      <c r="J52" s="227"/>
      <c r="K52" s="228"/>
      <c r="L52" s="80">
        <v>53</v>
      </c>
      <c r="M52" s="81">
        <v>1</v>
      </c>
      <c r="N52" s="263">
        <v>1</v>
      </c>
      <c r="O52" s="90">
        <f t="shared" si="1"/>
        <v>0</v>
      </c>
      <c r="P52" s="80">
        <f t="shared" si="2"/>
        <v>111</v>
      </c>
      <c r="Q52" s="81">
        <f t="shared" si="3"/>
        <v>2</v>
      </c>
      <c r="R52" s="2">
        <f t="shared" si="4"/>
        <v>2</v>
      </c>
      <c r="S52" s="90">
        <f t="shared" si="5"/>
        <v>0</v>
      </c>
      <c r="T52" s="21"/>
    </row>
    <row r="53" spans="1:20" x14ac:dyDescent="0.25">
      <c r="A53" s="276" t="s">
        <v>52</v>
      </c>
      <c r="B53" s="276" t="s">
        <v>148</v>
      </c>
      <c r="C53" s="39">
        <v>300</v>
      </c>
      <c r="D53" s="80">
        <v>292</v>
      </c>
      <c r="E53" s="81">
        <v>8</v>
      </c>
      <c r="F53" s="81">
        <v>0.5</v>
      </c>
      <c r="G53" s="90">
        <f t="shared" si="0"/>
        <v>0.9375</v>
      </c>
      <c r="H53" s="226"/>
      <c r="I53" s="227"/>
      <c r="J53" s="227"/>
      <c r="K53" s="228"/>
      <c r="L53" s="80">
        <v>189</v>
      </c>
      <c r="M53" s="81">
        <v>5</v>
      </c>
      <c r="N53" s="263">
        <v>1</v>
      </c>
      <c r="O53" s="90">
        <f t="shared" si="1"/>
        <v>0.8</v>
      </c>
      <c r="P53" s="80">
        <f t="shared" si="2"/>
        <v>481</v>
      </c>
      <c r="Q53" s="81">
        <f t="shared" si="3"/>
        <v>13</v>
      </c>
      <c r="R53" s="2">
        <f t="shared" si="4"/>
        <v>1.5</v>
      </c>
      <c r="S53" s="90">
        <f t="shared" si="5"/>
        <v>0.88461538461538458</v>
      </c>
      <c r="T53" s="21"/>
    </row>
    <row r="54" spans="1:20" x14ac:dyDescent="0.25">
      <c r="A54" s="48" t="s">
        <v>53</v>
      </c>
      <c r="B54" s="48" t="s">
        <v>149</v>
      </c>
      <c r="C54" s="6">
        <v>300</v>
      </c>
      <c r="D54" s="80">
        <v>1722</v>
      </c>
      <c r="E54" s="81">
        <v>41</v>
      </c>
      <c r="F54" s="81">
        <v>5.25</v>
      </c>
      <c r="G54" s="90">
        <f t="shared" si="0"/>
        <v>0.87195121951219512</v>
      </c>
      <c r="H54" s="226"/>
      <c r="I54" s="227"/>
      <c r="J54" s="227"/>
      <c r="K54" s="228"/>
      <c r="L54" s="80">
        <v>2899</v>
      </c>
      <c r="M54" s="81">
        <v>73</v>
      </c>
      <c r="N54" s="263">
        <v>5</v>
      </c>
      <c r="O54" s="90">
        <f t="shared" si="1"/>
        <v>0.93150684931506844</v>
      </c>
      <c r="P54" s="80">
        <f t="shared" si="2"/>
        <v>4621</v>
      </c>
      <c r="Q54" s="81">
        <f t="shared" si="3"/>
        <v>114</v>
      </c>
      <c r="R54" s="2">
        <f t="shared" si="4"/>
        <v>10.25</v>
      </c>
      <c r="S54" s="90">
        <f t="shared" si="5"/>
        <v>0.91008771929824561</v>
      </c>
      <c r="T54" s="21"/>
    </row>
    <row r="55" spans="1:20" x14ac:dyDescent="0.25">
      <c r="A55" s="276" t="s">
        <v>54</v>
      </c>
      <c r="B55" s="276" t="s">
        <v>150</v>
      </c>
      <c r="C55" s="6">
        <v>300</v>
      </c>
      <c r="D55" s="80">
        <v>400</v>
      </c>
      <c r="E55" s="81">
        <v>10</v>
      </c>
      <c r="F55" s="81">
        <v>4</v>
      </c>
      <c r="G55" s="90">
        <f t="shared" si="0"/>
        <v>0.6</v>
      </c>
      <c r="H55" s="226"/>
      <c r="I55" s="227"/>
      <c r="J55" s="227"/>
      <c r="K55" s="228"/>
      <c r="L55" s="80">
        <v>304</v>
      </c>
      <c r="M55" s="81">
        <v>8</v>
      </c>
      <c r="N55" s="263">
        <v>4</v>
      </c>
      <c r="O55" s="90">
        <f t="shared" si="1"/>
        <v>0.5</v>
      </c>
      <c r="P55" s="80">
        <f t="shared" si="2"/>
        <v>704</v>
      </c>
      <c r="Q55" s="81">
        <f t="shared" si="3"/>
        <v>18</v>
      </c>
      <c r="R55" s="2">
        <f t="shared" si="4"/>
        <v>8</v>
      </c>
      <c r="S55" s="90">
        <f t="shared" si="5"/>
        <v>0.55555555555555558</v>
      </c>
      <c r="T55" s="21"/>
    </row>
    <row r="56" spans="1:20" x14ac:dyDescent="0.25">
      <c r="A56" s="48" t="s">
        <v>55</v>
      </c>
      <c r="B56" s="48" t="s">
        <v>151</v>
      </c>
      <c r="C56" s="6">
        <v>300</v>
      </c>
      <c r="D56" s="80">
        <v>2931</v>
      </c>
      <c r="E56" s="81">
        <v>65</v>
      </c>
      <c r="F56" s="81">
        <v>7.25</v>
      </c>
      <c r="G56" s="90">
        <f>1-(F56/E56)</f>
        <v>0.88846153846153841</v>
      </c>
      <c r="H56" s="229"/>
      <c r="I56" s="230"/>
      <c r="J56" s="230"/>
      <c r="K56" s="231"/>
      <c r="L56" s="80">
        <v>3036</v>
      </c>
      <c r="M56" s="81">
        <v>67</v>
      </c>
      <c r="N56" s="263">
        <v>13</v>
      </c>
      <c r="O56" s="90">
        <f>1-(N56/M56)</f>
        <v>0.80597014925373134</v>
      </c>
      <c r="P56" s="80">
        <f t="shared" si="2"/>
        <v>5967</v>
      </c>
      <c r="Q56" s="81">
        <f t="shared" si="3"/>
        <v>132</v>
      </c>
      <c r="R56" s="2">
        <f t="shared" si="4"/>
        <v>20.25</v>
      </c>
      <c r="S56" s="90">
        <f t="shared" si="5"/>
        <v>0.84659090909090906</v>
      </c>
      <c r="T56" s="21"/>
    </row>
    <row r="57" spans="1:20" x14ac:dyDescent="0.25">
      <c r="A57" s="76"/>
      <c r="B57" s="76"/>
      <c r="C57" s="7"/>
      <c r="D57" s="9"/>
      <c r="E57" s="3"/>
      <c r="F57" s="3"/>
      <c r="G57" s="37"/>
      <c r="H57" s="9"/>
      <c r="I57" s="3"/>
      <c r="J57" s="3"/>
      <c r="K57" s="10"/>
      <c r="L57" s="9"/>
      <c r="M57" s="3"/>
      <c r="N57" s="3"/>
      <c r="O57" s="37"/>
      <c r="P57" s="9"/>
      <c r="Q57" s="3"/>
      <c r="R57" s="3"/>
      <c r="S57" s="37"/>
      <c r="T57" s="21"/>
    </row>
    <row r="58" spans="1:20" x14ac:dyDescent="0.25">
      <c r="A58" s="48" t="s">
        <v>61</v>
      </c>
      <c r="B58" s="48" t="s">
        <v>152</v>
      </c>
      <c r="C58" s="6">
        <v>50</v>
      </c>
      <c r="D58" s="8">
        <v>21195</v>
      </c>
      <c r="E58" s="2">
        <v>220</v>
      </c>
      <c r="F58" s="2">
        <v>2.75</v>
      </c>
      <c r="G58" s="35">
        <f>1-(F58/E58)</f>
        <v>0.98750000000000004</v>
      </c>
      <c r="H58" s="220"/>
      <c r="I58" s="221"/>
      <c r="J58" s="221"/>
      <c r="K58" s="221"/>
      <c r="L58" s="8">
        <v>20720</v>
      </c>
      <c r="M58" s="2">
        <v>210</v>
      </c>
      <c r="N58" s="2">
        <v>7</v>
      </c>
      <c r="O58" s="35">
        <f>1-(N58/M58)</f>
        <v>0.96666666666666667</v>
      </c>
      <c r="P58" s="8">
        <f>D58+H58+L58</f>
        <v>41915</v>
      </c>
      <c r="Q58" s="2">
        <f>E58+I58+M58</f>
        <v>430</v>
      </c>
      <c r="R58" s="2">
        <f>N58+F58</f>
        <v>9.75</v>
      </c>
      <c r="S58" s="35">
        <f>1-(R58/Q58)</f>
        <v>0.97732558139534886</v>
      </c>
      <c r="T58" s="21"/>
    </row>
    <row r="59" spans="1:20" x14ac:dyDescent="0.25">
      <c r="A59" s="48" t="s">
        <v>62</v>
      </c>
      <c r="B59" s="48" t="s">
        <v>153</v>
      </c>
      <c r="C59" s="6">
        <v>300</v>
      </c>
      <c r="D59" s="8">
        <v>5129</v>
      </c>
      <c r="E59" s="2">
        <v>75</v>
      </c>
      <c r="F59" s="2">
        <v>5.5</v>
      </c>
      <c r="G59" s="35">
        <f t="shared" ref="G59:G90" si="10">1-(F59/E59)</f>
        <v>0.92666666666666664</v>
      </c>
      <c r="H59" s="226"/>
      <c r="I59" s="227"/>
      <c r="J59" s="227"/>
      <c r="K59" s="227"/>
      <c r="L59" s="8">
        <v>4587</v>
      </c>
      <c r="M59" s="2">
        <v>67</v>
      </c>
      <c r="N59" s="2">
        <v>6.75</v>
      </c>
      <c r="O59" s="35">
        <f t="shared" ref="O59:O90" si="11">1-(N59/M59)</f>
        <v>0.89925373134328357</v>
      </c>
      <c r="P59" s="8">
        <f t="shared" ref="P59:P90" si="12">D59+H59+L59</f>
        <v>9716</v>
      </c>
      <c r="Q59" s="2">
        <f t="shared" ref="Q59:Q90" si="13">E59+I59+M59</f>
        <v>142</v>
      </c>
      <c r="R59" s="2">
        <f t="shared" ref="R59:R90" si="14">N59+F59</f>
        <v>12.25</v>
      </c>
      <c r="S59" s="35">
        <f t="shared" ref="S59:S90" si="15">1-(R59/Q59)</f>
        <v>0.91373239436619724</v>
      </c>
      <c r="T59" s="21"/>
    </row>
    <row r="60" spans="1:20" x14ac:dyDescent="0.25">
      <c r="A60" s="48" t="s">
        <v>63</v>
      </c>
      <c r="B60" s="48" t="s">
        <v>154</v>
      </c>
      <c r="C60" s="6">
        <v>300</v>
      </c>
      <c r="D60" s="8">
        <v>18552</v>
      </c>
      <c r="E60" s="2">
        <v>326</v>
      </c>
      <c r="F60" s="2">
        <v>20.5</v>
      </c>
      <c r="G60" s="35">
        <f t="shared" si="10"/>
        <v>0.93711656441717794</v>
      </c>
      <c r="H60" s="226"/>
      <c r="I60" s="227"/>
      <c r="J60" s="227"/>
      <c r="K60" s="227"/>
      <c r="L60" s="8">
        <v>19185</v>
      </c>
      <c r="M60" s="2">
        <v>336</v>
      </c>
      <c r="N60" s="2">
        <v>21</v>
      </c>
      <c r="O60" s="35">
        <f t="shared" si="11"/>
        <v>0.9375</v>
      </c>
      <c r="P60" s="8">
        <f t="shared" si="12"/>
        <v>37737</v>
      </c>
      <c r="Q60" s="2">
        <f t="shared" si="13"/>
        <v>662</v>
      </c>
      <c r="R60" s="2">
        <f t="shared" si="14"/>
        <v>41.5</v>
      </c>
      <c r="S60" s="35">
        <f t="shared" si="15"/>
        <v>0.93731117824773413</v>
      </c>
      <c r="T60" s="21"/>
    </row>
    <row r="61" spans="1:20" x14ac:dyDescent="0.25">
      <c r="A61" s="47" t="s">
        <v>64</v>
      </c>
      <c r="B61" s="48" t="s">
        <v>155</v>
      </c>
      <c r="C61" s="39">
        <v>300</v>
      </c>
      <c r="D61" s="8">
        <v>2322</v>
      </c>
      <c r="E61" s="2">
        <v>36</v>
      </c>
      <c r="F61" s="2">
        <v>1.25</v>
      </c>
      <c r="G61" s="35">
        <f t="shared" si="10"/>
        <v>0.96527777777777779</v>
      </c>
      <c r="H61" s="226"/>
      <c r="I61" s="227"/>
      <c r="J61" s="227"/>
      <c r="K61" s="227"/>
      <c r="L61" s="8">
        <v>2048</v>
      </c>
      <c r="M61" s="2">
        <v>32</v>
      </c>
      <c r="N61" s="2">
        <v>2.5</v>
      </c>
      <c r="O61" s="35">
        <f t="shared" si="11"/>
        <v>0.921875</v>
      </c>
      <c r="P61" s="8">
        <f t="shared" si="12"/>
        <v>4370</v>
      </c>
      <c r="Q61" s="2">
        <f t="shared" si="13"/>
        <v>68</v>
      </c>
      <c r="R61" s="2">
        <f t="shared" si="14"/>
        <v>3.75</v>
      </c>
      <c r="S61" s="35">
        <f t="shared" si="15"/>
        <v>0.94485294117647056</v>
      </c>
      <c r="T61" s="21"/>
    </row>
    <row r="62" spans="1:20" x14ac:dyDescent="0.25">
      <c r="A62" s="47" t="s">
        <v>65</v>
      </c>
      <c r="B62" s="48" t="s">
        <v>156</v>
      </c>
      <c r="C62" s="39">
        <v>300</v>
      </c>
      <c r="D62" s="13"/>
      <c r="E62" s="5"/>
      <c r="F62" s="5"/>
      <c r="G62" s="5"/>
      <c r="H62" s="226"/>
      <c r="I62" s="227"/>
      <c r="J62" s="227"/>
      <c r="K62" s="227"/>
      <c r="L62" s="13"/>
      <c r="M62" s="5"/>
      <c r="N62" s="5"/>
      <c r="O62" s="5"/>
      <c r="P62" s="5"/>
      <c r="Q62" s="5"/>
      <c r="R62" s="5"/>
      <c r="S62" s="5"/>
      <c r="T62" s="21"/>
    </row>
    <row r="63" spans="1:20" x14ac:dyDescent="0.25">
      <c r="A63" s="47" t="s">
        <v>66</v>
      </c>
      <c r="B63" s="48" t="s">
        <v>157</v>
      </c>
      <c r="C63" s="39">
        <v>300</v>
      </c>
      <c r="D63" s="13"/>
      <c r="E63" s="5"/>
      <c r="F63" s="5"/>
      <c r="G63" s="5"/>
      <c r="H63" s="226"/>
      <c r="I63" s="227"/>
      <c r="J63" s="227"/>
      <c r="K63" s="227"/>
      <c r="L63" s="13"/>
      <c r="M63" s="5"/>
      <c r="N63" s="5"/>
      <c r="O63" s="5"/>
      <c r="P63" s="5"/>
      <c r="Q63" s="5"/>
      <c r="R63" s="5"/>
      <c r="S63" s="5"/>
      <c r="T63" s="21"/>
    </row>
    <row r="64" spans="1:20" x14ac:dyDescent="0.25">
      <c r="A64" s="48" t="s">
        <v>67</v>
      </c>
      <c r="B64" s="48" t="s">
        <v>158</v>
      </c>
      <c r="C64" s="39">
        <v>300</v>
      </c>
      <c r="D64" s="13"/>
      <c r="E64" s="5"/>
      <c r="F64" s="5"/>
      <c r="G64" s="5"/>
      <c r="H64" s="226"/>
      <c r="I64" s="227"/>
      <c r="J64" s="227"/>
      <c r="K64" s="227"/>
      <c r="L64" s="13"/>
      <c r="M64" s="5"/>
      <c r="N64" s="5"/>
      <c r="O64" s="5"/>
      <c r="P64" s="5"/>
      <c r="Q64" s="5"/>
      <c r="R64" s="5"/>
      <c r="S64" s="5"/>
      <c r="T64" s="21"/>
    </row>
    <row r="65" spans="1:20" x14ac:dyDescent="0.25">
      <c r="A65" s="47" t="s">
        <v>68</v>
      </c>
      <c r="B65" s="48" t="s">
        <v>159</v>
      </c>
      <c r="C65" s="39">
        <v>300</v>
      </c>
      <c r="D65" s="13"/>
      <c r="E65" s="5"/>
      <c r="F65" s="5"/>
      <c r="G65" s="5"/>
      <c r="H65" s="226"/>
      <c r="I65" s="227"/>
      <c r="J65" s="227"/>
      <c r="K65" s="227"/>
      <c r="L65" s="13"/>
      <c r="M65" s="5"/>
      <c r="N65" s="5"/>
      <c r="O65" s="5"/>
      <c r="P65" s="5"/>
      <c r="Q65" s="5"/>
      <c r="R65" s="5"/>
      <c r="S65" s="5"/>
      <c r="T65" s="21"/>
    </row>
    <row r="66" spans="1:20" x14ac:dyDescent="0.25">
      <c r="A66" s="47" t="s">
        <v>69</v>
      </c>
      <c r="B66" s="48" t="s">
        <v>160</v>
      </c>
      <c r="C66" s="39">
        <v>300</v>
      </c>
      <c r="D66" s="13">
        <v>13</v>
      </c>
      <c r="E66" s="5"/>
      <c r="F66" s="5"/>
      <c r="G66" s="5"/>
      <c r="H66" s="226"/>
      <c r="I66" s="227"/>
      <c r="J66" s="227"/>
      <c r="K66" s="227"/>
      <c r="L66" s="13">
        <v>13</v>
      </c>
      <c r="M66" s="5"/>
      <c r="N66" s="5"/>
      <c r="O66" s="5"/>
      <c r="P66" s="13">
        <f t="shared" si="12"/>
        <v>26</v>
      </c>
      <c r="Q66" s="5"/>
      <c r="R66" s="5"/>
      <c r="S66" s="5"/>
      <c r="T66" s="21"/>
    </row>
    <row r="67" spans="1:20" x14ac:dyDescent="0.25">
      <c r="A67" s="47" t="s">
        <v>70</v>
      </c>
      <c r="B67" s="48" t="s">
        <v>161</v>
      </c>
      <c r="C67" s="39">
        <v>300</v>
      </c>
      <c r="D67" s="8">
        <v>3852</v>
      </c>
      <c r="E67" s="2">
        <v>55</v>
      </c>
      <c r="F67" s="2">
        <v>1</v>
      </c>
      <c r="G67" s="35">
        <f t="shared" si="10"/>
        <v>0.98181818181818181</v>
      </c>
      <c r="H67" s="226"/>
      <c r="I67" s="227"/>
      <c r="J67" s="227"/>
      <c r="K67" s="227"/>
      <c r="L67" s="8">
        <v>3691</v>
      </c>
      <c r="M67" s="2">
        <v>53</v>
      </c>
      <c r="N67" s="2">
        <v>0.25</v>
      </c>
      <c r="O67" s="35">
        <f t="shared" si="11"/>
        <v>0.99528301886792447</v>
      </c>
      <c r="P67" s="8">
        <f t="shared" si="12"/>
        <v>7543</v>
      </c>
      <c r="Q67" s="2">
        <f t="shared" si="13"/>
        <v>108</v>
      </c>
      <c r="R67" s="2">
        <f t="shared" si="14"/>
        <v>1.25</v>
      </c>
      <c r="S67" s="35">
        <f t="shared" si="15"/>
        <v>0.98842592592592593</v>
      </c>
      <c r="T67" s="21"/>
    </row>
    <row r="68" spans="1:20" x14ac:dyDescent="0.25">
      <c r="A68" s="276" t="s">
        <v>71</v>
      </c>
      <c r="B68" s="276" t="s">
        <v>162</v>
      </c>
      <c r="C68" s="39">
        <v>300</v>
      </c>
      <c r="D68" s="8">
        <v>263</v>
      </c>
      <c r="E68" s="2">
        <v>5</v>
      </c>
      <c r="F68" s="2">
        <v>0</v>
      </c>
      <c r="G68" s="35">
        <f t="shared" si="10"/>
        <v>1</v>
      </c>
      <c r="H68" s="226"/>
      <c r="I68" s="227"/>
      <c r="J68" s="227"/>
      <c r="K68" s="227"/>
      <c r="L68" s="8">
        <v>259</v>
      </c>
      <c r="M68" s="2">
        <v>4</v>
      </c>
      <c r="N68" s="2">
        <v>0</v>
      </c>
      <c r="O68" s="35">
        <f t="shared" si="11"/>
        <v>1</v>
      </c>
      <c r="P68" s="8">
        <f t="shared" si="12"/>
        <v>522</v>
      </c>
      <c r="Q68" s="2">
        <f t="shared" si="13"/>
        <v>9</v>
      </c>
      <c r="R68" s="2">
        <f t="shared" si="14"/>
        <v>0</v>
      </c>
      <c r="S68" s="35">
        <f t="shared" si="15"/>
        <v>1</v>
      </c>
      <c r="T68" s="21"/>
    </row>
    <row r="69" spans="1:20" x14ac:dyDescent="0.25">
      <c r="A69" s="47" t="s">
        <v>72</v>
      </c>
      <c r="B69" s="48" t="s">
        <v>163</v>
      </c>
      <c r="C69" s="39">
        <v>300</v>
      </c>
      <c r="D69" s="13"/>
      <c r="E69" s="5"/>
      <c r="F69" s="5"/>
      <c r="G69" s="5"/>
      <c r="H69" s="226"/>
      <c r="I69" s="227"/>
      <c r="J69" s="227"/>
      <c r="K69" s="227"/>
      <c r="L69" s="13"/>
      <c r="M69" s="5"/>
      <c r="N69" s="5"/>
      <c r="O69" s="5"/>
      <c r="P69" s="5"/>
      <c r="Q69" s="5"/>
      <c r="R69" s="5"/>
      <c r="S69" s="5"/>
      <c r="T69" s="21"/>
    </row>
    <row r="70" spans="1:20" x14ac:dyDescent="0.25">
      <c r="A70" s="47" t="s">
        <v>73</v>
      </c>
      <c r="B70" s="48" t="s">
        <v>164</v>
      </c>
      <c r="C70" s="39">
        <v>300</v>
      </c>
      <c r="D70" s="13"/>
      <c r="E70" s="5"/>
      <c r="F70" s="5"/>
      <c r="G70" s="5"/>
      <c r="H70" s="226"/>
      <c r="I70" s="227"/>
      <c r="J70" s="227"/>
      <c r="K70" s="227"/>
      <c r="L70" s="13"/>
      <c r="M70" s="5"/>
      <c r="N70" s="5"/>
      <c r="O70" s="5"/>
      <c r="P70" s="5"/>
      <c r="Q70" s="5"/>
      <c r="R70" s="5"/>
      <c r="S70" s="5"/>
      <c r="T70" s="21"/>
    </row>
    <row r="71" spans="1:20" x14ac:dyDescent="0.25">
      <c r="A71" s="47" t="s">
        <v>74</v>
      </c>
      <c r="B71" s="48" t="s">
        <v>165</v>
      </c>
      <c r="C71" s="39">
        <v>300</v>
      </c>
      <c r="D71" s="13"/>
      <c r="E71" s="5"/>
      <c r="F71" s="5"/>
      <c r="G71" s="5"/>
      <c r="H71" s="226"/>
      <c r="I71" s="227"/>
      <c r="J71" s="227"/>
      <c r="K71" s="227"/>
      <c r="L71" s="13"/>
      <c r="M71" s="5"/>
      <c r="N71" s="5"/>
      <c r="O71" s="5"/>
      <c r="P71" s="5"/>
      <c r="Q71" s="5"/>
      <c r="R71" s="5"/>
      <c r="S71" s="5"/>
      <c r="T71" s="21"/>
    </row>
    <row r="72" spans="1:20" x14ac:dyDescent="0.25">
      <c r="A72" s="47" t="s">
        <v>75</v>
      </c>
      <c r="B72" s="48" t="s">
        <v>166</v>
      </c>
      <c r="C72" s="39">
        <v>300</v>
      </c>
      <c r="D72" s="8">
        <v>21195</v>
      </c>
      <c r="E72" s="2">
        <v>338</v>
      </c>
      <c r="F72" s="2">
        <v>19.75</v>
      </c>
      <c r="G72" s="35">
        <f t="shared" si="10"/>
        <v>0.94156804733727806</v>
      </c>
      <c r="H72" s="226"/>
      <c r="I72" s="227"/>
      <c r="J72" s="227"/>
      <c r="K72" s="227"/>
      <c r="L72" s="8">
        <v>20720</v>
      </c>
      <c r="M72" s="2">
        <v>326</v>
      </c>
      <c r="N72" s="2">
        <v>37.25</v>
      </c>
      <c r="O72" s="35">
        <f t="shared" si="11"/>
        <v>0.88573619631901845</v>
      </c>
      <c r="P72" s="8">
        <f t="shared" si="12"/>
        <v>41915</v>
      </c>
      <c r="Q72" s="2">
        <f t="shared" si="13"/>
        <v>664</v>
      </c>
      <c r="R72" s="2">
        <f t="shared" si="14"/>
        <v>57</v>
      </c>
      <c r="S72" s="35">
        <f t="shared" si="15"/>
        <v>0.91415662650602414</v>
      </c>
      <c r="T72" s="21"/>
    </row>
    <row r="73" spans="1:20" x14ac:dyDescent="0.25">
      <c r="A73" s="47" t="s">
        <v>76</v>
      </c>
      <c r="B73" s="48" t="s">
        <v>167</v>
      </c>
      <c r="C73" s="39">
        <v>300</v>
      </c>
      <c r="D73" s="8">
        <v>3261</v>
      </c>
      <c r="E73" s="2">
        <v>43</v>
      </c>
      <c r="F73" s="2">
        <v>2.5</v>
      </c>
      <c r="G73" s="35">
        <f t="shared" si="10"/>
        <v>0.94186046511627908</v>
      </c>
      <c r="H73" s="226"/>
      <c r="I73" s="227"/>
      <c r="J73" s="227"/>
      <c r="K73" s="227"/>
      <c r="L73" s="8">
        <v>3328</v>
      </c>
      <c r="M73" s="2">
        <v>44</v>
      </c>
      <c r="N73" s="2">
        <v>1.75</v>
      </c>
      <c r="O73" s="35">
        <f t="shared" si="11"/>
        <v>0.96022727272727271</v>
      </c>
      <c r="P73" s="8">
        <f t="shared" si="12"/>
        <v>6589</v>
      </c>
      <c r="Q73" s="2">
        <f t="shared" si="13"/>
        <v>87</v>
      </c>
      <c r="R73" s="2">
        <f t="shared" si="14"/>
        <v>4.25</v>
      </c>
      <c r="S73" s="35">
        <f t="shared" si="15"/>
        <v>0.95114942528735635</v>
      </c>
      <c r="T73" s="21"/>
    </row>
    <row r="74" spans="1:20" x14ac:dyDescent="0.25">
      <c r="A74" s="47" t="s">
        <v>77</v>
      </c>
      <c r="B74" s="48" t="s">
        <v>168</v>
      </c>
      <c r="C74" s="39">
        <v>300</v>
      </c>
      <c r="D74" s="13"/>
      <c r="E74" s="5"/>
      <c r="F74" s="5"/>
      <c r="G74" s="5"/>
      <c r="H74" s="226"/>
      <c r="I74" s="227"/>
      <c r="J74" s="227"/>
      <c r="K74" s="227"/>
      <c r="L74" s="13"/>
      <c r="M74" s="5"/>
      <c r="N74" s="5"/>
      <c r="O74" s="5"/>
      <c r="P74" s="5"/>
      <c r="Q74" s="5"/>
      <c r="R74" s="5"/>
      <c r="S74" s="5"/>
      <c r="T74" s="21"/>
    </row>
    <row r="75" spans="1:20" x14ac:dyDescent="0.25">
      <c r="A75" s="47" t="s">
        <v>78</v>
      </c>
      <c r="B75" s="48" t="s">
        <v>169</v>
      </c>
      <c r="C75" s="39">
        <v>300</v>
      </c>
      <c r="D75" s="8">
        <v>1459</v>
      </c>
      <c r="E75" s="2">
        <v>20</v>
      </c>
      <c r="F75" s="2">
        <v>0</v>
      </c>
      <c r="G75" s="35">
        <f t="shared" si="10"/>
        <v>1</v>
      </c>
      <c r="H75" s="226"/>
      <c r="I75" s="227"/>
      <c r="J75" s="227"/>
      <c r="K75" s="227"/>
      <c r="L75" s="8">
        <v>1640</v>
      </c>
      <c r="M75" s="2">
        <v>24</v>
      </c>
      <c r="N75" s="2">
        <v>3.75</v>
      </c>
      <c r="O75" s="35">
        <f t="shared" si="11"/>
        <v>0.84375</v>
      </c>
      <c r="P75" s="8">
        <f t="shared" si="12"/>
        <v>3099</v>
      </c>
      <c r="Q75" s="2">
        <f t="shared" si="13"/>
        <v>44</v>
      </c>
      <c r="R75" s="2">
        <f t="shared" si="14"/>
        <v>3.75</v>
      </c>
      <c r="S75" s="35">
        <f t="shared" si="15"/>
        <v>0.91477272727272729</v>
      </c>
      <c r="T75" s="21"/>
    </row>
    <row r="76" spans="1:20" x14ac:dyDescent="0.25">
      <c r="A76" s="47" t="s">
        <v>79</v>
      </c>
      <c r="B76" s="48" t="s">
        <v>170</v>
      </c>
      <c r="C76" s="39">
        <v>300</v>
      </c>
      <c r="D76" s="13"/>
      <c r="E76" s="5"/>
      <c r="F76" s="5"/>
      <c r="G76" s="5"/>
      <c r="H76" s="226"/>
      <c r="I76" s="227"/>
      <c r="J76" s="227"/>
      <c r="K76" s="227"/>
      <c r="L76" s="13"/>
      <c r="M76" s="5"/>
      <c r="N76" s="5"/>
      <c r="O76" s="5"/>
      <c r="P76" s="5"/>
      <c r="Q76" s="5"/>
      <c r="R76" s="5"/>
      <c r="S76" s="5"/>
      <c r="T76" s="21"/>
    </row>
    <row r="77" spans="1:20" x14ac:dyDescent="0.25">
      <c r="A77" s="47" t="s">
        <v>80</v>
      </c>
      <c r="B77" s="48" t="s">
        <v>171</v>
      </c>
      <c r="C77" s="39">
        <v>300</v>
      </c>
      <c r="D77" s="8">
        <v>1758</v>
      </c>
      <c r="E77" s="2">
        <v>24</v>
      </c>
      <c r="F77" s="2">
        <v>2.5</v>
      </c>
      <c r="G77" s="35">
        <f t="shared" si="10"/>
        <v>0.89583333333333337</v>
      </c>
      <c r="H77" s="226"/>
      <c r="I77" s="227"/>
      <c r="J77" s="227"/>
      <c r="K77" s="227"/>
      <c r="L77" s="8">
        <v>2079</v>
      </c>
      <c r="M77" s="2">
        <v>29</v>
      </c>
      <c r="N77" s="2">
        <v>3</v>
      </c>
      <c r="O77" s="35">
        <f t="shared" si="11"/>
        <v>0.89655172413793105</v>
      </c>
      <c r="P77" s="8">
        <f t="shared" si="12"/>
        <v>3837</v>
      </c>
      <c r="Q77" s="2">
        <f t="shared" si="13"/>
        <v>53</v>
      </c>
      <c r="R77" s="2">
        <f t="shared" si="14"/>
        <v>5.5</v>
      </c>
      <c r="S77" s="35">
        <f t="shared" si="15"/>
        <v>0.89622641509433965</v>
      </c>
      <c r="T77" s="21"/>
    </row>
    <row r="78" spans="1:20" x14ac:dyDescent="0.25">
      <c r="A78" s="47" t="s">
        <v>81</v>
      </c>
      <c r="B78" s="48" t="s">
        <v>172</v>
      </c>
      <c r="C78" s="39">
        <v>300</v>
      </c>
      <c r="D78" s="8">
        <v>2429</v>
      </c>
      <c r="E78" s="2">
        <v>36</v>
      </c>
      <c r="F78" s="2">
        <v>4.5</v>
      </c>
      <c r="G78" s="35">
        <f t="shared" si="10"/>
        <v>0.875</v>
      </c>
      <c r="H78" s="226"/>
      <c r="I78" s="227"/>
      <c r="J78" s="227"/>
      <c r="K78" s="227"/>
      <c r="L78" s="8">
        <v>2468</v>
      </c>
      <c r="M78" s="2">
        <v>38</v>
      </c>
      <c r="N78" s="2">
        <v>3</v>
      </c>
      <c r="O78" s="35">
        <f t="shared" si="11"/>
        <v>0.92105263157894735</v>
      </c>
      <c r="P78" s="8">
        <f t="shared" si="12"/>
        <v>4897</v>
      </c>
      <c r="Q78" s="2">
        <f t="shared" si="13"/>
        <v>74</v>
      </c>
      <c r="R78" s="2">
        <f t="shared" si="14"/>
        <v>7.5</v>
      </c>
      <c r="S78" s="35">
        <f t="shared" si="15"/>
        <v>0.89864864864864868</v>
      </c>
      <c r="T78" s="21"/>
    </row>
    <row r="79" spans="1:20" x14ac:dyDescent="0.25">
      <c r="A79" s="47" t="s">
        <v>82</v>
      </c>
      <c r="B79" s="48" t="s">
        <v>173</v>
      </c>
      <c r="C79" s="39">
        <v>300</v>
      </c>
      <c r="D79" s="8">
        <v>7072</v>
      </c>
      <c r="E79" s="2">
        <v>105</v>
      </c>
      <c r="F79" s="2">
        <v>9</v>
      </c>
      <c r="G79" s="35">
        <f t="shared" si="10"/>
        <v>0.91428571428571426</v>
      </c>
      <c r="H79" s="226"/>
      <c r="I79" s="227"/>
      <c r="J79" s="227"/>
      <c r="K79" s="227"/>
      <c r="L79" s="8">
        <v>7765</v>
      </c>
      <c r="M79" s="2">
        <v>112</v>
      </c>
      <c r="N79" s="2">
        <v>13</v>
      </c>
      <c r="O79" s="35">
        <f t="shared" si="11"/>
        <v>0.8839285714285714</v>
      </c>
      <c r="P79" s="8">
        <f t="shared" si="12"/>
        <v>14837</v>
      </c>
      <c r="Q79" s="2">
        <f t="shared" si="13"/>
        <v>217</v>
      </c>
      <c r="R79" s="2">
        <f t="shared" si="14"/>
        <v>22</v>
      </c>
      <c r="S79" s="35">
        <f t="shared" si="15"/>
        <v>0.89861751152073732</v>
      </c>
      <c r="T79" s="21"/>
    </row>
    <row r="80" spans="1:20" x14ac:dyDescent="0.25">
      <c r="A80" s="47" t="s">
        <v>83</v>
      </c>
      <c r="B80" s="48" t="s">
        <v>174</v>
      </c>
      <c r="C80" s="39">
        <v>300</v>
      </c>
      <c r="D80" s="8">
        <v>1090</v>
      </c>
      <c r="E80" s="2">
        <v>19</v>
      </c>
      <c r="F80" s="2">
        <v>0</v>
      </c>
      <c r="G80" s="35">
        <f t="shared" si="10"/>
        <v>1</v>
      </c>
      <c r="H80" s="226"/>
      <c r="I80" s="227"/>
      <c r="J80" s="227"/>
      <c r="K80" s="227"/>
      <c r="L80" s="8">
        <v>1129</v>
      </c>
      <c r="M80" s="2">
        <v>20</v>
      </c>
      <c r="N80" s="2">
        <v>0.5</v>
      </c>
      <c r="O80" s="35">
        <f t="shared" si="11"/>
        <v>0.97499999999999998</v>
      </c>
      <c r="P80" s="8">
        <f t="shared" si="12"/>
        <v>2219</v>
      </c>
      <c r="Q80" s="2">
        <f t="shared" si="13"/>
        <v>39</v>
      </c>
      <c r="R80" s="2">
        <f t="shared" si="14"/>
        <v>0.5</v>
      </c>
      <c r="S80" s="35">
        <f t="shared" si="15"/>
        <v>0.98717948717948723</v>
      </c>
      <c r="T80" s="21"/>
    </row>
    <row r="81" spans="1:20" x14ac:dyDescent="0.25">
      <c r="A81" s="47" t="s">
        <v>84</v>
      </c>
      <c r="B81" s="48" t="s">
        <v>175</v>
      </c>
      <c r="C81" s="39">
        <v>300</v>
      </c>
      <c r="D81" s="13"/>
      <c r="E81" s="5"/>
      <c r="F81" s="5"/>
      <c r="G81" s="5"/>
      <c r="H81" s="226"/>
      <c r="I81" s="227"/>
      <c r="J81" s="227"/>
      <c r="K81" s="227"/>
      <c r="L81" s="13"/>
      <c r="M81" s="5"/>
      <c r="N81" s="5"/>
      <c r="O81" s="5"/>
      <c r="P81" s="5"/>
      <c r="Q81" s="5"/>
      <c r="R81" s="5"/>
      <c r="S81" s="5"/>
      <c r="T81" s="21"/>
    </row>
    <row r="82" spans="1:20" x14ac:dyDescent="0.25">
      <c r="A82" s="47" t="s">
        <v>60</v>
      </c>
      <c r="B82" s="48" t="s">
        <v>176</v>
      </c>
      <c r="C82" s="39">
        <v>300</v>
      </c>
      <c r="D82" s="13"/>
      <c r="E82" s="5"/>
      <c r="F82" s="5"/>
      <c r="G82" s="5"/>
      <c r="H82" s="273"/>
      <c r="I82" s="274"/>
      <c r="J82" s="274"/>
      <c r="K82" s="274"/>
      <c r="L82" s="13"/>
      <c r="M82" s="5"/>
      <c r="N82" s="5"/>
      <c r="O82" s="5"/>
      <c r="P82" s="13"/>
      <c r="Q82" s="5"/>
      <c r="R82" s="5"/>
      <c r="S82" s="5"/>
      <c r="T82" s="21"/>
    </row>
    <row r="83" spans="1:20" x14ac:dyDescent="0.25">
      <c r="A83" s="47" t="s">
        <v>85</v>
      </c>
      <c r="B83" s="48" t="s">
        <v>177</v>
      </c>
      <c r="C83" s="39">
        <v>300</v>
      </c>
      <c r="D83" s="8">
        <v>16366</v>
      </c>
      <c r="E83" s="2">
        <v>225</v>
      </c>
      <c r="F83" s="2">
        <v>29.5</v>
      </c>
      <c r="G83" s="35">
        <f t="shared" si="10"/>
        <v>0.86888888888888882</v>
      </c>
      <c r="H83" s="226"/>
      <c r="I83" s="227"/>
      <c r="J83" s="227"/>
      <c r="K83" s="227"/>
      <c r="L83" s="8">
        <v>17054</v>
      </c>
      <c r="M83" s="2">
        <v>230</v>
      </c>
      <c r="N83" s="2">
        <v>15.5</v>
      </c>
      <c r="O83" s="35">
        <f t="shared" si="11"/>
        <v>0.93260869565217397</v>
      </c>
      <c r="P83" s="8">
        <f t="shared" si="12"/>
        <v>33420</v>
      </c>
      <c r="Q83" s="2">
        <f t="shared" si="13"/>
        <v>455</v>
      </c>
      <c r="R83" s="2">
        <f t="shared" si="14"/>
        <v>45</v>
      </c>
      <c r="S83" s="35">
        <f t="shared" si="15"/>
        <v>0.90109890109890112</v>
      </c>
      <c r="T83" s="21"/>
    </row>
    <row r="84" spans="1:20" x14ac:dyDescent="0.25">
      <c r="A84" s="47" t="s">
        <v>86</v>
      </c>
      <c r="B84" s="48" t="s">
        <v>178</v>
      </c>
      <c r="C84" s="39">
        <v>300</v>
      </c>
      <c r="D84" s="8">
        <v>1372</v>
      </c>
      <c r="E84" s="2">
        <v>23</v>
      </c>
      <c r="F84" s="2">
        <v>4.25</v>
      </c>
      <c r="G84" s="35">
        <f t="shared" si="10"/>
        <v>0.81521739130434789</v>
      </c>
      <c r="H84" s="226"/>
      <c r="I84" s="227"/>
      <c r="J84" s="227"/>
      <c r="K84" s="227"/>
      <c r="L84" s="8">
        <v>1369</v>
      </c>
      <c r="M84" s="2">
        <v>23</v>
      </c>
      <c r="N84" s="2">
        <v>2.5</v>
      </c>
      <c r="O84" s="35">
        <f t="shared" si="11"/>
        <v>0.89130434782608692</v>
      </c>
      <c r="P84" s="8">
        <f t="shared" si="12"/>
        <v>2741</v>
      </c>
      <c r="Q84" s="2">
        <f t="shared" si="13"/>
        <v>46</v>
      </c>
      <c r="R84" s="2">
        <f t="shared" si="14"/>
        <v>6.75</v>
      </c>
      <c r="S84" s="35">
        <f t="shared" si="15"/>
        <v>0.85326086956521741</v>
      </c>
      <c r="T84" s="21"/>
    </row>
    <row r="85" spans="1:20" x14ac:dyDescent="0.25">
      <c r="A85" s="47" t="s">
        <v>87</v>
      </c>
      <c r="B85" s="48" t="s">
        <v>179</v>
      </c>
      <c r="C85" s="39">
        <v>300</v>
      </c>
      <c r="D85" s="13"/>
      <c r="E85" s="5"/>
      <c r="F85" s="5"/>
      <c r="G85" s="5"/>
      <c r="H85" s="226"/>
      <c r="I85" s="227"/>
      <c r="J85" s="227"/>
      <c r="K85" s="227"/>
      <c r="L85" s="13"/>
      <c r="M85" s="5"/>
      <c r="N85" s="5"/>
      <c r="O85" s="5"/>
      <c r="P85" s="5"/>
      <c r="Q85" s="5"/>
      <c r="R85" s="5"/>
      <c r="S85" s="5"/>
      <c r="T85" s="21"/>
    </row>
    <row r="86" spans="1:20" x14ac:dyDescent="0.25">
      <c r="A86" s="47" t="s">
        <v>88</v>
      </c>
      <c r="B86" s="48" t="s">
        <v>180</v>
      </c>
      <c r="C86" s="39">
        <v>300</v>
      </c>
      <c r="D86" s="8">
        <v>8824</v>
      </c>
      <c r="E86" s="2">
        <v>76</v>
      </c>
      <c r="F86" s="2">
        <v>1.5</v>
      </c>
      <c r="G86" s="35">
        <f t="shared" si="10"/>
        <v>0.98026315789473684</v>
      </c>
      <c r="H86" s="226"/>
      <c r="I86" s="227"/>
      <c r="J86" s="227"/>
      <c r="K86" s="227"/>
      <c r="L86" s="8">
        <v>9497</v>
      </c>
      <c r="M86" s="2">
        <v>84</v>
      </c>
      <c r="N86" s="2">
        <v>2.75</v>
      </c>
      <c r="O86" s="35">
        <f t="shared" si="11"/>
        <v>0.96726190476190477</v>
      </c>
      <c r="P86" s="8">
        <f t="shared" si="12"/>
        <v>18321</v>
      </c>
      <c r="Q86" s="2">
        <f t="shared" si="13"/>
        <v>160</v>
      </c>
      <c r="R86" s="2">
        <f t="shared" si="14"/>
        <v>4.25</v>
      </c>
      <c r="S86" s="35">
        <f t="shared" si="15"/>
        <v>0.97343749999999996</v>
      </c>
      <c r="T86" s="21"/>
    </row>
    <row r="87" spans="1:20" x14ac:dyDescent="0.25">
      <c r="A87" s="47" t="s">
        <v>89</v>
      </c>
      <c r="B87" s="48" t="s">
        <v>181</v>
      </c>
      <c r="C87" s="39">
        <v>300</v>
      </c>
      <c r="D87" s="8">
        <v>1823</v>
      </c>
      <c r="E87" s="2">
        <v>33</v>
      </c>
      <c r="F87" s="2">
        <v>6</v>
      </c>
      <c r="G87" s="35">
        <f t="shared" si="10"/>
        <v>0.81818181818181812</v>
      </c>
      <c r="H87" s="226"/>
      <c r="I87" s="227"/>
      <c r="J87" s="227"/>
      <c r="K87" s="227"/>
      <c r="L87" s="8">
        <v>2307</v>
      </c>
      <c r="M87" s="2">
        <v>41</v>
      </c>
      <c r="N87" s="2">
        <v>2</v>
      </c>
      <c r="O87" s="35">
        <f t="shared" si="11"/>
        <v>0.95121951219512191</v>
      </c>
      <c r="P87" s="8">
        <f t="shared" si="12"/>
        <v>4130</v>
      </c>
      <c r="Q87" s="2">
        <f t="shared" si="13"/>
        <v>74</v>
      </c>
      <c r="R87" s="2">
        <f t="shared" si="14"/>
        <v>8</v>
      </c>
      <c r="S87" s="35">
        <f t="shared" si="15"/>
        <v>0.89189189189189189</v>
      </c>
      <c r="T87" s="21"/>
    </row>
    <row r="88" spans="1:20" x14ac:dyDescent="0.25">
      <c r="A88" s="47" t="s">
        <v>90</v>
      </c>
      <c r="B88" s="48" t="s">
        <v>182</v>
      </c>
      <c r="C88" s="39">
        <v>300</v>
      </c>
      <c r="D88" s="13"/>
      <c r="E88" s="5"/>
      <c r="F88" s="5"/>
      <c r="G88" s="5"/>
      <c r="H88" s="226"/>
      <c r="I88" s="227"/>
      <c r="J88" s="227"/>
      <c r="K88" s="227"/>
      <c r="L88" s="13"/>
      <c r="M88" s="5"/>
      <c r="N88" s="5"/>
      <c r="O88" s="5"/>
      <c r="P88" s="5"/>
      <c r="Q88" s="5"/>
      <c r="R88" s="5"/>
      <c r="S88" s="5"/>
      <c r="T88" s="21"/>
    </row>
    <row r="89" spans="1:20" x14ac:dyDescent="0.25">
      <c r="A89" s="47" t="s">
        <v>91</v>
      </c>
      <c r="B89" s="48" t="s">
        <v>183</v>
      </c>
      <c r="C89" s="39">
        <v>300</v>
      </c>
      <c r="D89" s="13"/>
      <c r="E89" s="5"/>
      <c r="F89" s="5"/>
      <c r="G89" s="5"/>
      <c r="H89" s="226"/>
      <c r="I89" s="227"/>
      <c r="J89" s="227"/>
      <c r="K89" s="227"/>
      <c r="L89" s="13"/>
      <c r="M89" s="5"/>
      <c r="N89" s="5"/>
      <c r="O89" s="5"/>
      <c r="P89" s="5"/>
      <c r="Q89" s="5"/>
      <c r="R89" s="5"/>
      <c r="S89" s="5"/>
      <c r="T89" s="21"/>
    </row>
    <row r="90" spans="1:20" ht="15.75" thickBot="1" x14ac:dyDescent="0.3">
      <c r="A90" s="48" t="s">
        <v>92</v>
      </c>
      <c r="B90" s="48" t="s">
        <v>184</v>
      </c>
      <c r="C90" s="6">
        <v>300</v>
      </c>
      <c r="D90" s="8">
        <v>21195</v>
      </c>
      <c r="E90" s="12">
        <v>321</v>
      </c>
      <c r="F90" s="12">
        <v>17.25</v>
      </c>
      <c r="G90" s="35">
        <f t="shared" si="10"/>
        <v>0.94626168224299068</v>
      </c>
      <c r="H90" s="223"/>
      <c r="I90" s="224"/>
      <c r="J90" s="224"/>
      <c r="K90" s="224"/>
      <c r="L90" s="8">
        <v>20720</v>
      </c>
      <c r="M90" s="12">
        <v>315</v>
      </c>
      <c r="N90" s="12">
        <v>23.75</v>
      </c>
      <c r="O90" s="35">
        <f t="shared" si="11"/>
        <v>0.92460317460317465</v>
      </c>
      <c r="P90" s="8">
        <f t="shared" si="12"/>
        <v>41915</v>
      </c>
      <c r="Q90" s="2">
        <f t="shared" si="13"/>
        <v>636</v>
      </c>
      <c r="R90" s="2">
        <f t="shared" si="14"/>
        <v>41</v>
      </c>
      <c r="S90" s="35">
        <f t="shared" si="15"/>
        <v>0.93553459119496851</v>
      </c>
      <c r="T90" s="21"/>
    </row>
    <row r="91" spans="1:20" x14ac:dyDescent="0.25">
      <c r="A91" s="77"/>
      <c r="B91" s="77"/>
      <c r="C91" s="17"/>
      <c r="D91" s="24">
        <f>SUM(D4:D90)</f>
        <v>204155</v>
      </c>
      <c r="E91" s="25">
        <f t="shared" ref="E91:R91" si="16">SUM(E4:E90)</f>
        <v>3381</v>
      </c>
      <c r="F91" s="25">
        <f t="shared" si="16"/>
        <v>260</v>
      </c>
      <c r="G91" s="253">
        <f>1-(F91/E91)</f>
        <v>0.92309967465246967</v>
      </c>
      <c r="H91" s="19">
        <f t="shared" si="16"/>
        <v>0</v>
      </c>
      <c r="I91" s="19">
        <f t="shared" si="16"/>
        <v>0</v>
      </c>
      <c r="J91" s="19">
        <f t="shared" si="16"/>
        <v>0</v>
      </c>
      <c r="K91" s="17"/>
      <c r="L91" s="24">
        <f>SUM(L4:L90)</f>
        <v>206811</v>
      </c>
      <c r="M91" s="25">
        <f>SUM(M4:M90)</f>
        <v>3387</v>
      </c>
      <c r="N91" s="25">
        <f>SUM(N4:N90)</f>
        <v>289.75</v>
      </c>
      <c r="O91" s="253">
        <f>1-(N91/M91)</f>
        <v>0.91445231768526725</v>
      </c>
      <c r="P91" s="24">
        <f t="shared" si="16"/>
        <v>410966</v>
      </c>
      <c r="Q91" s="25">
        <f>SUM(Q4:Q90)</f>
        <v>6768</v>
      </c>
      <c r="R91" s="25">
        <f t="shared" si="16"/>
        <v>549.75</v>
      </c>
      <c r="S91" s="253">
        <f>1-(R91/Q91)</f>
        <v>0.91877216312056742</v>
      </c>
      <c r="T91" s="17"/>
    </row>
    <row r="92" spans="1:20" x14ac:dyDescent="0.25">
      <c r="A92" s="77"/>
      <c r="B92" s="215" t="s">
        <v>58</v>
      </c>
      <c r="C92" s="17"/>
      <c r="D92" s="26" t="s">
        <v>94</v>
      </c>
      <c r="E92" s="20">
        <f>E91/D91</f>
        <v>1.6560946339790845E-2</v>
      </c>
      <c r="F92" s="17"/>
      <c r="G92" s="27"/>
      <c r="H92" s="19" t="s">
        <v>94</v>
      </c>
      <c r="I92" s="20" t="e">
        <f>I91/H91</f>
        <v>#DIV/0!</v>
      </c>
      <c r="J92" s="18"/>
      <c r="K92" s="18"/>
      <c r="L92" s="26" t="s">
        <v>94</v>
      </c>
      <c r="M92" s="20">
        <f>M91/L91</f>
        <v>1.6377272001972816E-2</v>
      </c>
      <c r="N92" s="18"/>
      <c r="O92" s="32"/>
      <c r="P92" s="26" t="s">
        <v>94</v>
      </c>
      <c r="Q92" s="20">
        <f>Q91/P91</f>
        <v>1.6468515643629885E-2</v>
      </c>
      <c r="R92" s="18"/>
      <c r="S92" s="32"/>
      <c r="T92" s="21"/>
    </row>
    <row r="93" spans="1:20" ht="16.5" thickBot="1" x14ac:dyDescent="0.3">
      <c r="A93" s="77"/>
      <c r="B93" s="215"/>
      <c r="C93" s="17"/>
      <c r="D93" s="28"/>
      <c r="E93" s="29"/>
      <c r="F93" s="30" t="s">
        <v>95</v>
      </c>
      <c r="G93" s="31">
        <f>1-(F91/E91)</f>
        <v>0.92309967465246967</v>
      </c>
      <c r="H93" s="18"/>
      <c r="I93" s="18"/>
      <c r="J93" s="18"/>
      <c r="K93" s="18"/>
      <c r="L93" s="33"/>
      <c r="M93" s="34"/>
      <c r="N93" s="30" t="s">
        <v>95</v>
      </c>
      <c r="O93" s="31">
        <f>1-(N91/M91)</f>
        <v>0.91445231768526725</v>
      </c>
      <c r="P93" s="33"/>
      <c r="Q93" s="34"/>
      <c r="R93" s="30" t="s">
        <v>95</v>
      </c>
      <c r="S93" s="31">
        <f>1-(R91/Q91)</f>
        <v>0.91877216312056742</v>
      </c>
      <c r="T93" s="21"/>
    </row>
    <row r="94" spans="1:20" ht="16.5" thickBot="1" x14ac:dyDescent="0.3">
      <c r="A94" s="77"/>
      <c r="B94" s="215"/>
      <c r="C94" s="17"/>
      <c r="D94" s="17"/>
      <c r="E94" s="17"/>
      <c r="F94" s="21"/>
      <c r="G94" s="23"/>
      <c r="H94" s="18"/>
      <c r="I94" s="18"/>
      <c r="J94" s="18"/>
      <c r="K94" s="18"/>
      <c r="L94" s="18"/>
      <c r="M94" s="18"/>
      <c r="N94" s="21"/>
      <c r="O94" s="23"/>
      <c r="P94" s="18"/>
      <c r="Q94" s="18"/>
      <c r="R94" s="21"/>
      <c r="S94" s="23"/>
      <c r="T94" s="21"/>
    </row>
    <row r="95" spans="1:20" x14ac:dyDescent="0.25">
      <c r="A95" s="77"/>
      <c r="B95" s="215"/>
      <c r="C95" s="17"/>
      <c r="D95" s="24">
        <f>SUM(D4:D56)</f>
        <v>64985</v>
      </c>
      <c r="E95" s="25">
        <f t="shared" ref="E95:R95" si="17">SUM(E4:E56)</f>
        <v>1401</v>
      </c>
      <c r="F95" s="25">
        <f t="shared" si="17"/>
        <v>132.25</v>
      </c>
      <c r="G95" s="253">
        <f>1-(F95/E95)</f>
        <v>0.90560314061384728</v>
      </c>
      <c r="H95" s="19">
        <f t="shared" si="17"/>
        <v>0</v>
      </c>
      <c r="I95" s="19">
        <f t="shared" si="17"/>
        <v>0</v>
      </c>
      <c r="J95" s="19">
        <f t="shared" si="17"/>
        <v>0</v>
      </c>
      <c r="K95" s="18"/>
      <c r="L95" s="24">
        <f>SUM(L4:L56)</f>
        <v>66232</v>
      </c>
      <c r="M95" s="25">
        <f>SUM(M4:M56)</f>
        <v>1399</v>
      </c>
      <c r="N95" s="25">
        <f>SUM(N4:N56)</f>
        <v>143.5</v>
      </c>
      <c r="O95" s="253">
        <f>1-(N95/M95)</f>
        <v>0.89742673338098644</v>
      </c>
      <c r="P95" s="24">
        <f t="shared" si="17"/>
        <v>131217</v>
      </c>
      <c r="Q95" s="25">
        <f t="shared" si="17"/>
        <v>2800</v>
      </c>
      <c r="R95" s="25">
        <f t="shared" si="17"/>
        <v>275.75</v>
      </c>
      <c r="S95" s="253">
        <f>1-(R95/Q95)</f>
        <v>0.90151785714285715</v>
      </c>
      <c r="T95" s="21"/>
    </row>
    <row r="96" spans="1:20" x14ac:dyDescent="0.25">
      <c r="A96" s="77"/>
      <c r="B96" s="215" t="s">
        <v>97</v>
      </c>
      <c r="C96" s="17"/>
      <c r="D96" s="26" t="s">
        <v>94</v>
      </c>
      <c r="E96" s="20">
        <f>E95/D95</f>
        <v>2.1558821266446104E-2</v>
      </c>
      <c r="F96" s="17"/>
      <c r="G96" s="27"/>
      <c r="H96" s="19" t="s">
        <v>94</v>
      </c>
      <c r="I96" s="20" t="e">
        <f>I95/H95</f>
        <v>#DIV/0!</v>
      </c>
      <c r="J96" s="18"/>
      <c r="K96" s="18"/>
      <c r="L96" s="26" t="s">
        <v>94</v>
      </c>
      <c r="M96" s="20">
        <f>M95/L95</f>
        <v>2.112272013528204E-2</v>
      </c>
      <c r="N96" s="18"/>
      <c r="O96" s="32"/>
      <c r="P96" s="26" t="s">
        <v>94</v>
      </c>
      <c r="Q96" s="20">
        <f>Q95/P95</f>
        <v>2.1338698491811275E-2</v>
      </c>
      <c r="R96" s="18"/>
      <c r="S96" s="32"/>
      <c r="T96" s="21"/>
    </row>
    <row r="97" spans="1:20" ht="16.5" thickBot="1" x14ac:dyDescent="0.3">
      <c r="A97" s="77"/>
      <c r="B97" s="215"/>
      <c r="C97" s="17"/>
      <c r="D97" s="28"/>
      <c r="E97" s="29"/>
      <c r="F97" s="30" t="s">
        <v>95</v>
      </c>
      <c r="G97" s="31">
        <f>1-(F95/E95)</f>
        <v>0.90560314061384728</v>
      </c>
      <c r="H97" s="18"/>
      <c r="I97" s="18"/>
      <c r="J97" s="18"/>
      <c r="K97" s="18"/>
      <c r="L97" s="33"/>
      <c r="M97" s="34"/>
      <c r="N97" s="30" t="s">
        <v>95</v>
      </c>
      <c r="O97" s="31">
        <f>1-(N95/M95)</f>
        <v>0.89742673338098644</v>
      </c>
      <c r="P97" s="33"/>
      <c r="Q97" s="34"/>
      <c r="R97" s="30" t="s">
        <v>95</v>
      </c>
      <c r="S97" s="31">
        <f>1-(R95/Q95)</f>
        <v>0.90151785714285715</v>
      </c>
      <c r="T97" s="21"/>
    </row>
    <row r="98" spans="1:20" ht="15.75" thickBot="1" x14ac:dyDescent="0.3">
      <c r="A98" s="77"/>
      <c r="B98" s="215"/>
      <c r="C98" s="17"/>
      <c r="D98" s="17"/>
      <c r="E98" s="17"/>
      <c r="F98" s="17"/>
      <c r="G98" s="17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21"/>
    </row>
    <row r="99" spans="1:20" x14ac:dyDescent="0.25">
      <c r="A99" s="77"/>
      <c r="B99" s="215"/>
      <c r="C99" s="17"/>
      <c r="D99" s="24">
        <f>SUM(D58:D90)</f>
        <v>139170</v>
      </c>
      <c r="E99" s="25">
        <f>SUM(E58:E90)</f>
        <v>1980</v>
      </c>
      <c r="F99" s="25">
        <f>SUM(F58:F90)</f>
        <v>127.75</v>
      </c>
      <c r="G99" s="253">
        <f>1-(F99/E99)</f>
        <v>0.93547979797979797</v>
      </c>
      <c r="H99" s="19">
        <f>SUM(H58:H90)</f>
        <v>0</v>
      </c>
      <c r="I99" s="19">
        <f>SUM(I58:I90)</f>
        <v>0</v>
      </c>
      <c r="J99" s="19">
        <f>SUM(J58:J90)</f>
        <v>0</v>
      </c>
      <c r="K99" s="18"/>
      <c r="L99" s="24">
        <f>SUM(L58:L90)</f>
        <v>140579</v>
      </c>
      <c r="M99" s="25">
        <f>SUM(M58:M90)</f>
        <v>1988</v>
      </c>
      <c r="N99" s="25">
        <f>SUM(N58:N90)</f>
        <v>146.25</v>
      </c>
      <c r="O99" s="253">
        <f>1-(N99/M99)</f>
        <v>0.92643360160965793</v>
      </c>
      <c r="P99" s="24">
        <f>SUM(P58:P90)</f>
        <v>279749</v>
      </c>
      <c r="Q99" s="25">
        <f>SUM(Q58:Q90)</f>
        <v>3968</v>
      </c>
      <c r="R99" s="25">
        <f>SUM(R58:R90)</f>
        <v>274</v>
      </c>
      <c r="S99" s="253">
        <f>1-(R99/Q99)</f>
        <v>0.93094758064516125</v>
      </c>
      <c r="T99" s="21"/>
    </row>
    <row r="100" spans="1:20" x14ac:dyDescent="0.25">
      <c r="A100" s="77"/>
      <c r="B100" s="215" t="s">
        <v>98</v>
      </c>
      <c r="C100" s="17"/>
      <c r="D100" s="26" t="s">
        <v>94</v>
      </c>
      <c r="E100" s="20">
        <f>E99/D99</f>
        <v>1.4227204138823023E-2</v>
      </c>
      <c r="F100" s="17"/>
      <c r="G100" s="27"/>
      <c r="H100" s="19" t="s">
        <v>94</v>
      </c>
      <c r="I100" s="20" t="e">
        <f>I99/H99</f>
        <v>#DIV/0!</v>
      </c>
      <c r="J100" s="18"/>
      <c r="K100" s="18"/>
      <c r="L100" s="26" t="s">
        <v>94</v>
      </c>
      <c r="M100" s="20">
        <f>M99/L99</f>
        <v>1.4141514735486808E-2</v>
      </c>
      <c r="N100" s="18"/>
      <c r="O100" s="32"/>
      <c r="P100" s="26" t="s">
        <v>94</v>
      </c>
      <c r="Q100" s="20">
        <f>Q99/P99</f>
        <v>1.418414364305145E-2</v>
      </c>
      <c r="R100" s="18"/>
      <c r="S100" s="32"/>
      <c r="T100" s="21"/>
    </row>
    <row r="101" spans="1:20" ht="16.5" thickBot="1" x14ac:dyDescent="0.3">
      <c r="A101" s="77"/>
      <c r="B101" s="77"/>
      <c r="C101" s="17"/>
      <c r="D101" s="28"/>
      <c r="E101" s="29"/>
      <c r="F101" s="30" t="s">
        <v>95</v>
      </c>
      <c r="G101" s="31">
        <f>1-(F99/E99)</f>
        <v>0.93547979797979797</v>
      </c>
      <c r="H101" s="18"/>
      <c r="I101" s="18"/>
      <c r="J101" s="18"/>
      <c r="K101" s="18"/>
      <c r="L101" s="33"/>
      <c r="M101" s="34"/>
      <c r="N101" s="30" t="s">
        <v>95</v>
      </c>
      <c r="O101" s="31">
        <f>1-(N99/M99)</f>
        <v>0.92643360160965793</v>
      </c>
      <c r="P101" s="33"/>
      <c r="Q101" s="34"/>
      <c r="R101" s="30" t="s">
        <v>95</v>
      </c>
      <c r="S101" s="31">
        <f>1-(R99/Q99)</f>
        <v>0.93094758064516125</v>
      </c>
      <c r="T101" s="21"/>
    </row>
    <row r="102" spans="1:20" x14ac:dyDescent="0.25">
      <c r="A102" s="77"/>
      <c r="B102" s="77"/>
      <c r="C102" s="17"/>
      <c r="D102" s="17"/>
      <c r="E102" s="17"/>
      <c r="F102" s="17"/>
      <c r="G102" s="17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21"/>
    </row>
    <row r="103" spans="1:20" x14ac:dyDescent="0.25">
      <c r="A103" s="77"/>
      <c r="B103" s="77"/>
      <c r="C103" s="17"/>
      <c r="D103" s="17"/>
      <c r="E103" s="17"/>
      <c r="F103" s="17"/>
      <c r="G103" s="17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21"/>
    </row>
    <row r="104" spans="1:20" x14ac:dyDescent="0.25">
      <c r="A104" s="77"/>
      <c r="B104" s="77"/>
      <c r="C104" s="17"/>
      <c r="D104" s="277"/>
      <c r="E104" s="22" t="s">
        <v>246</v>
      </c>
      <c r="F104" s="17"/>
      <c r="G104" s="17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21"/>
    </row>
    <row r="105" spans="1:20" ht="48" customHeight="1" x14ac:dyDescent="0.25">
      <c r="A105" s="77"/>
      <c r="B105" s="77"/>
      <c r="C105" s="17"/>
      <c r="D105" s="17"/>
      <c r="E105" s="17"/>
      <c r="F105" s="17"/>
      <c r="G105" s="17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21"/>
    </row>
    <row r="106" spans="1:20" x14ac:dyDescent="0.25">
      <c r="B106" s="77"/>
      <c r="C106" s="17"/>
      <c r="D106" s="17"/>
      <c r="E106" s="17"/>
      <c r="F106" s="17"/>
      <c r="G106" s="17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21"/>
    </row>
  </sheetData>
  <mergeCells count="5">
    <mergeCell ref="D2:G2"/>
    <mergeCell ref="H2:K2"/>
    <mergeCell ref="L2:O2"/>
    <mergeCell ref="P2:S2"/>
    <mergeCell ref="D1:S1"/>
  </mergeCells>
  <conditionalFormatting sqref="G4:G15 O4:O15 S4:S15 G67:G68 G72:G73 O67:O68 O72:O73 S67:S68 S72:S73 G77:G80 G83:G84 O77:O80 S77:S80 O83:O84 S83:S84 G90 O90 S90 G75 O75 S75 G36:G38 O36:O37 S36:S38 G40:G61 O40:O61 S40:S61 S86:S87 O86:O87 G86:G87 S22:S31 S18:S19 O18:O19 O22:O31 O33:O34 G33:G34 S33:S34 G18:G19 G22:G31">
    <cfRule type="colorScale" priority="9">
      <colorScale>
        <cfvo type="percent" val="0"/>
        <cfvo type="percent" val="73"/>
        <cfvo type="percent" val="100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6"/>
  <sheetViews>
    <sheetView workbookViewId="0">
      <pane xSplit="3" ySplit="3" topLeftCell="D64" activePane="bottomRight" state="frozen"/>
      <selection pane="topRight" activeCell="D1" sqref="D1"/>
      <selection pane="bottomLeft" activeCell="A4" sqref="A4"/>
      <selection pane="bottomRight" activeCell="O90" sqref="O90"/>
    </sheetView>
  </sheetViews>
  <sheetFormatPr baseColWidth="10" defaultRowHeight="15" x14ac:dyDescent="0.25"/>
  <cols>
    <col min="1" max="1" width="6.85546875" style="43" bestFit="1" customWidth="1"/>
    <col min="2" max="2" width="39.85546875" style="43" bestFit="1" customWidth="1"/>
    <col min="3" max="3" width="5.140625" bestFit="1" customWidth="1"/>
    <col min="4" max="7" width="10.85546875" customWidth="1"/>
    <col min="8" max="11" width="10.85546875" hidden="1" customWidth="1"/>
    <col min="12" max="19" width="10.85546875" customWidth="1"/>
    <col min="20" max="20" width="40.7109375" customWidth="1"/>
  </cols>
  <sheetData>
    <row r="1" spans="1:20" ht="24" thickBot="1" x14ac:dyDescent="0.4">
      <c r="A1" s="214"/>
      <c r="B1" s="214"/>
      <c r="C1" s="52"/>
      <c r="D1" s="317" t="s">
        <v>188</v>
      </c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9"/>
    </row>
    <row r="2" spans="1:20" x14ac:dyDescent="0.25">
      <c r="A2" s="82"/>
      <c r="B2" s="83"/>
      <c r="C2" s="40"/>
      <c r="D2" s="320">
        <v>2021</v>
      </c>
      <c r="E2" s="321"/>
      <c r="F2" s="321"/>
      <c r="G2" s="322"/>
      <c r="H2" s="320">
        <v>2015</v>
      </c>
      <c r="I2" s="321"/>
      <c r="J2" s="321"/>
      <c r="K2" s="322"/>
      <c r="L2" s="320">
        <v>2010</v>
      </c>
      <c r="M2" s="323"/>
      <c r="N2" s="323"/>
      <c r="O2" s="324"/>
      <c r="P2" s="320" t="s">
        <v>58</v>
      </c>
      <c r="Q2" s="323"/>
      <c r="R2" s="323"/>
      <c r="S2" s="324"/>
      <c r="T2" s="18"/>
    </row>
    <row r="3" spans="1:20" ht="15.75" thickBot="1" x14ac:dyDescent="0.3">
      <c r="A3" s="84" t="s">
        <v>0</v>
      </c>
      <c r="B3" s="85" t="s">
        <v>1</v>
      </c>
      <c r="C3" s="41" t="s">
        <v>2</v>
      </c>
      <c r="D3" s="11" t="s">
        <v>56</v>
      </c>
      <c r="E3" s="12" t="s">
        <v>57</v>
      </c>
      <c r="F3" s="12" t="s">
        <v>59</v>
      </c>
      <c r="G3" s="14" t="s">
        <v>93</v>
      </c>
      <c r="H3" s="11" t="s">
        <v>56</v>
      </c>
      <c r="I3" s="12" t="s">
        <v>57</v>
      </c>
      <c r="J3" s="12" t="s">
        <v>59</v>
      </c>
      <c r="K3" s="14" t="s">
        <v>93</v>
      </c>
      <c r="L3" s="11" t="s">
        <v>56</v>
      </c>
      <c r="M3" s="12" t="s">
        <v>57</v>
      </c>
      <c r="N3" s="12" t="s">
        <v>59</v>
      </c>
      <c r="O3" s="14" t="s">
        <v>93</v>
      </c>
      <c r="P3" s="11" t="s">
        <v>56</v>
      </c>
      <c r="Q3" s="12" t="s">
        <v>57</v>
      </c>
      <c r="R3" s="12" t="s">
        <v>59</v>
      </c>
      <c r="S3" s="14" t="s">
        <v>93</v>
      </c>
      <c r="T3" s="18"/>
    </row>
    <row r="4" spans="1:20" x14ac:dyDescent="0.25">
      <c r="A4" s="89" t="s">
        <v>3</v>
      </c>
      <c r="B4" s="78" t="s">
        <v>99</v>
      </c>
      <c r="C4" s="79">
        <v>300</v>
      </c>
      <c r="D4" s="80">
        <f>controle_CQE!D4</f>
        <v>2931</v>
      </c>
      <c r="E4" s="80">
        <f>controle_CQE!E4+controle_CQP!E4</f>
        <v>225</v>
      </c>
      <c r="F4" s="80">
        <f>controle_CQE!F4+controle_CQP!F4</f>
        <v>28</v>
      </c>
      <c r="G4" s="90">
        <f>1-(F4/E4)</f>
        <v>0.87555555555555553</v>
      </c>
      <c r="H4" s="220"/>
      <c r="I4" s="221"/>
      <c r="J4" s="221"/>
      <c r="K4" s="222"/>
      <c r="L4" s="80">
        <f>controle_CQE!L4</f>
        <v>3036</v>
      </c>
      <c r="M4" s="80">
        <f>controle_CQE!M4+controle_CQP!M4</f>
        <v>232</v>
      </c>
      <c r="N4" s="80">
        <f>controle_CQE!N4+controle_CQP!N4</f>
        <v>29</v>
      </c>
      <c r="O4" s="90">
        <f>1-(N4/M4)</f>
        <v>0.875</v>
      </c>
      <c r="P4" s="80">
        <f>controle_CQE!P4+controle_CQP!P4</f>
        <v>11934</v>
      </c>
      <c r="Q4" s="80">
        <f>controle_CQE!Q4+controle_CQP!Q4</f>
        <v>457</v>
      </c>
      <c r="R4" s="80">
        <f>controle_CQE!R4+controle_CQP!R4</f>
        <v>57</v>
      </c>
      <c r="S4" s="90">
        <f>1-(R4/Q4)</f>
        <v>0.87527352297592997</v>
      </c>
      <c r="T4" s="18"/>
    </row>
    <row r="5" spans="1:20" x14ac:dyDescent="0.25">
      <c r="A5" s="86" t="s">
        <v>4</v>
      </c>
      <c r="B5" s="48" t="s">
        <v>100</v>
      </c>
      <c r="C5" s="6">
        <v>300</v>
      </c>
      <c r="D5" s="80">
        <f>controle_CQE!D5</f>
        <v>491</v>
      </c>
      <c r="E5" s="8">
        <f>controle_CQE!E5+controle_CQP!E5</f>
        <v>38</v>
      </c>
      <c r="F5" s="8">
        <f>controle_CQE!F5+controle_CQP!F5</f>
        <v>4</v>
      </c>
      <c r="G5" s="35">
        <f t="shared" ref="G5:G68" si="0">1-(F5/E5)</f>
        <v>0.89473684210526316</v>
      </c>
      <c r="H5" s="226"/>
      <c r="I5" s="235"/>
      <c r="J5" s="227"/>
      <c r="K5" s="228"/>
      <c r="L5" s="80">
        <f>controle_CQE!L5</f>
        <v>534</v>
      </c>
      <c r="M5" s="8">
        <f>controle_CQE!M5+controle_CQP!M5</f>
        <v>40</v>
      </c>
      <c r="N5" s="8">
        <f>controle_CQE!N5+controle_CQP!N5</f>
        <v>2</v>
      </c>
      <c r="O5" s="35">
        <f t="shared" ref="O5:O68" si="1">1-(N5/M5)</f>
        <v>0.95</v>
      </c>
      <c r="P5" s="8">
        <f>controle_CQE!P5+controle_CQP!P5</f>
        <v>2050</v>
      </c>
      <c r="Q5" s="8">
        <f>controle_CQE!Q5+controle_CQP!Q5</f>
        <v>78</v>
      </c>
      <c r="R5" s="8">
        <f>controle_CQE!R5+controle_CQP!R5</f>
        <v>6</v>
      </c>
      <c r="S5" s="35">
        <f t="shared" ref="S5:S68" si="2">1-(R5/Q5)</f>
        <v>0.92307692307692313</v>
      </c>
      <c r="T5" s="18"/>
    </row>
    <row r="6" spans="1:20" x14ac:dyDescent="0.25">
      <c r="A6" s="86" t="s">
        <v>5</v>
      </c>
      <c r="B6" s="48" t="s">
        <v>101</v>
      </c>
      <c r="C6" s="6">
        <v>300</v>
      </c>
      <c r="D6" s="80">
        <f>controle_CQE!D6</f>
        <v>2931</v>
      </c>
      <c r="E6" s="8">
        <f>controle_CQE!E6+controle_CQP!E6</f>
        <v>228</v>
      </c>
      <c r="F6" s="8">
        <f>controle_CQE!F6+controle_CQP!F6</f>
        <v>10.25</v>
      </c>
      <c r="G6" s="35">
        <f t="shared" si="0"/>
        <v>0.95504385964912286</v>
      </c>
      <c r="H6" s="226"/>
      <c r="I6" s="227"/>
      <c r="J6" s="227"/>
      <c r="K6" s="228"/>
      <c r="L6" s="80">
        <f>controle_CQE!L6</f>
        <v>3036</v>
      </c>
      <c r="M6" s="8">
        <f>controle_CQE!M6+controle_CQP!M6</f>
        <v>230</v>
      </c>
      <c r="N6" s="8">
        <f>controle_CQE!N6+controle_CQP!N6</f>
        <v>17</v>
      </c>
      <c r="O6" s="35">
        <f t="shared" si="1"/>
        <v>0.92608695652173911</v>
      </c>
      <c r="P6" s="8">
        <f>controle_CQE!P6+controle_CQP!P6</f>
        <v>11934</v>
      </c>
      <c r="Q6" s="8">
        <f>controle_CQE!Q6+controle_CQP!Q6</f>
        <v>458</v>
      </c>
      <c r="R6" s="8">
        <f>controle_CQE!R6+controle_CQP!R6</f>
        <v>27.25</v>
      </c>
      <c r="S6" s="35">
        <f t="shared" si="2"/>
        <v>0.94050218340611358</v>
      </c>
      <c r="T6" s="18"/>
    </row>
    <row r="7" spans="1:20" x14ac:dyDescent="0.25">
      <c r="A7" s="86" t="s">
        <v>6</v>
      </c>
      <c r="B7" s="48" t="s">
        <v>102</v>
      </c>
      <c r="C7" s="6">
        <v>300</v>
      </c>
      <c r="D7" s="80">
        <f>controle_CQE!D7</f>
        <v>468</v>
      </c>
      <c r="E7" s="8">
        <f>controle_CQE!E7+controle_CQP!E7</f>
        <v>43</v>
      </c>
      <c r="F7" s="8">
        <f>controle_CQE!F7+controle_CQP!F7</f>
        <v>4.5</v>
      </c>
      <c r="G7" s="35">
        <f t="shared" si="0"/>
        <v>0.89534883720930236</v>
      </c>
      <c r="H7" s="226"/>
      <c r="I7" s="227"/>
      <c r="J7" s="227"/>
      <c r="K7" s="228"/>
      <c r="L7" s="80">
        <f>controle_CQE!L7</f>
        <v>429</v>
      </c>
      <c r="M7" s="8">
        <f>controle_CQE!M7+controle_CQP!M7</f>
        <v>40</v>
      </c>
      <c r="N7" s="8">
        <f>controle_CQE!N7+controle_CQP!N7</f>
        <v>3.5</v>
      </c>
      <c r="O7" s="35">
        <f t="shared" si="1"/>
        <v>0.91249999999999998</v>
      </c>
      <c r="P7" s="8">
        <f>controle_CQE!P7+controle_CQP!P7</f>
        <v>1794</v>
      </c>
      <c r="Q7" s="8">
        <f>controle_CQE!Q7+controle_CQP!Q7</f>
        <v>83</v>
      </c>
      <c r="R7" s="8">
        <f>controle_CQE!R7+controle_CQP!R7</f>
        <v>8</v>
      </c>
      <c r="S7" s="35">
        <f t="shared" si="2"/>
        <v>0.90361445783132532</v>
      </c>
      <c r="T7" s="18"/>
    </row>
    <row r="8" spans="1:20" x14ac:dyDescent="0.25">
      <c r="A8" s="86" t="s">
        <v>7</v>
      </c>
      <c r="B8" s="48" t="s">
        <v>103</v>
      </c>
      <c r="C8" s="6">
        <v>300</v>
      </c>
      <c r="D8" s="80">
        <f>controle_CQE!D8</f>
        <v>379</v>
      </c>
      <c r="E8" s="8">
        <f>controle_CQE!E8+controle_CQP!E8</f>
        <v>29</v>
      </c>
      <c r="F8" s="8">
        <f>controle_CQE!F8+controle_CQP!F8</f>
        <v>3.25</v>
      </c>
      <c r="G8" s="35">
        <f t="shared" si="0"/>
        <v>0.88793103448275867</v>
      </c>
      <c r="H8" s="226"/>
      <c r="I8" s="227"/>
      <c r="J8" s="227"/>
      <c r="K8" s="228"/>
      <c r="L8" s="80">
        <f>controle_CQE!L8</f>
        <v>374</v>
      </c>
      <c r="M8" s="8">
        <f>controle_CQE!M8+controle_CQP!M8</f>
        <v>29</v>
      </c>
      <c r="N8" s="8">
        <f>controle_CQE!N8+controle_CQP!N8</f>
        <v>1.5</v>
      </c>
      <c r="O8" s="35">
        <f t="shared" si="1"/>
        <v>0.94827586206896552</v>
      </c>
      <c r="P8" s="8">
        <f>controle_CQE!P8+controle_CQP!P8</f>
        <v>1506</v>
      </c>
      <c r="Q8" s="8">
        <f>controle_CQE!Q8+controle_CQP!Q8</f>
        <v>58</v>
      </c>
      <c r="R8" s="8">
        <f>controle_CQE!R8+controle_CQP!R8</f>
        <v>4.75</v>
      </c>
      <c r="S8" s="35">
        <f t="shared" si="2"/>
        <v>0.9181034482758621</v>
      </c>
      <c r="T8" s="18"/>
    </row>
    <row r="9" spans="1:20" x14ac:dyDescent="0.25">
      <c r="A9" s="86" t="s">
        <v>8</v>
      </c>
      <c r="B9" s="48" t="s">
        <v>104</v>
      </c>
      <c r="C9" s="6">
        <v>300</v>
      </c>
      <c r="D9" s="80">
        <f>controle_CQE!D9</f>
        <v>1566</v>
      </c>
      <c r="E9" s="8">
        <f>controle_CQE!E9+controle_CQP!E9</f>
        <v>149</v>
      </c>
      <c r="F9" s="8">
        <f>controle_CQE!F9+controle_CQP!F9</f>
        <v>20</v>
      </c>
      <c r="G9" s="35">
        <f t="shared" si="0"/>
        <v>0.86577181208053688</v>
      </c>
      <c r="H9" s="226"/>
      <c r="I9" s="227"/>
      <c r="J9" s="227"/>
      <c r="K9" s="228"/>
      <c r="L9" s="80">
        <f>controle_CQE!L9</f>
        <v>2003</v>
      </c>
      <c r="M9" s="8">
        <f>controle_CQE!M9+controle_CQP!M9</f>
        <v>189</v>
      </c>
      <c r="N9" s="8">
        <f>controle_CQE!N9+controle_CQP!N9</f>
        <v>22.25</v>
      </c>
      <c r="O9" s="35">
        <f t="shared" si="1"/>
        <v>0.88227513227513232</v>
      </c>
      <c r="P9" s="8">
        <f>controle_CQE!P9+controle_CQP!P9</f>
        <v>7138</v>
      </c>
      <c r="Q9" s="8">
        <f>controle_CQE!Q9+controle_CQP!Q9</f>
        <v>338</v>
      </c>
      <c r="R9" s="8">
        <f>controle_CQE!R9+controle_CQP!R9</f>
        <v>42.25</v>
      </c>
      <c r="S9" s="35">
        <f t="shared" si="2"/>
        <v>0.875</v>
      </c>
      <c r="T9" s="18"/>
    </row>
    <row r="10" spans="1:20" x14ac:dyDescent="0.25">
      <c r="A10" s="86" t="s">
        <v>9</v>
      </c>
      <c r="B10" s="48" t="s">
        <v>105</v>
      </c>
      <c r="C10" s="6">
        <v>300</v>
      </c>
      <c r="D10" s="80">
        <f>controle_CQE!D10</f>
        <v>2931</v>
      </c>
      <c r="E10" s="8">
        <f>controle_CQE!E10+controle_CQP!E10</f>
        <v>225</v>
      </c>
      <c r="F10" s="8">
        <f>controle_CQE!F10+controle_CQP!F10</f>
        <v>20.25</v>
      </c>
      <c r="G10" s="35">
        <f t="shared" si="0"/>
        <v>0.91</v>
      </c>
      <c r="H10" s="226"/>
      <c r="I10" s="227"/>
      <c r="J10" s="227"/>
      <c r="K10" s="228"/>
      <c r="L10" s="80">
        <f>controle_CQE!L10</f>
        <v>3036</v>
      </c>
      <c r="M10" s="8">
        <f>controle_CQE!M10+controle_CQP!M10</f>
        <v>233</v>
      </c>
      <c r="N10" s="8">
        <f>controle_CQE!N10+controle_CQP!N10</f>
        <v>25.5</v>
      </c>
      <c r="O10" s="35">
        <f t="shared" si="1"/>
        <v>0.8905579399141631</v>
      </c>
      <c r="P10" s="8">
        <f>controle_CQE!P10+controle_CQP!P10</f>
        <v>11934</v>
      </c>
      <c r="Q10" s="8">
        <f>controle_CQE!Q10+controle_CQP!Q10</f>
        <v>458</v>
      </c>
      <c r="R10" s="8">
        <f>controle_CQE!R10+controle_CQP!R10</f>
        <v>45.75</v>
      </c>
      <c r="S10" s="35">
        <f t="shared" si="2"/>
        <v>0.90010917030567683</v>
      </c>
      <c r="T10" s="18"/>
    </row>
    <row r="11" spans="1:20" x14ac:dyDescent="0.25">
      <c r="A11" s="86" t="s">
        <v>10</v>
      </c>
      <c r="B11" s="48" t="s">
        <v>106</v>
      </c>
      <c r="C11" s="6">
        <v>300</v>
      </c>
      <c r="D11" s="80">
        <f>controle_CQE!D11</f>
        <v>2907</v>
      </c>
      <c r="E11" s="8">
        <f>controle_CQE!E11+controle_CQP!E11</f>
        <v>274</v>
      </c>
      <c r="F11" s="8">
        <f>controle_CQE!F11+controle_CQP!F11</f>
        <v>23</v>
      </c>
      <c r="G11" s="35">
        <f t="shared" si="0"/>
        <v>0.91605839416058399</v>
      </c>
      <c r="H11" s="226"/>
      <c r="I11" s="227"/>
      <c r="J11" s="227"/>
      <c r="K11" s="228"/>
      <c r="L11" s="80">
        <f>controle_CQE!L11</f>
        <v>2137</v>
      </c>
      <c r="M11" s="8">
        <f>controle_CQE!M11+controle_CQP!M11</f>
        <v>201</v>
      </c>
      <c r="N11" s="8">
        <f>controle_CQE!N11+controle_CQP!N11</f>
        <v>28.25</v>
      </c>
      <c r="O11" s="35">
        <f t="shared" si="1"/>
        <v>0.85945273631840791</v>
      </c>
      <c r="P11" s="8">
        <f>controle_CQE!P11+controle_CQP!P11</f>
        <v>10088</v>
      </c>
      <c r="Q11" s="8">
        <f>controle_CQE!Q11+controle_CQP!Q11</f>
        <v>475</v>
      </c>
      <c r="R11" s="8">
        <f>controle_CQE!R11+controle_CQP!R11</f>
        <v>51.25</v>
      </c>
      <c r="S11" s="35">
        <f t="shared" si="2"/>
        <v>0.89210526315789473</v>
      </c>
      <c r="T11" s="18"/>
    </row>
    <row r="12" spans="1:20" x14ac:dyDescent="0.25">
      <c r="A12" s="86" t="s">
        <v>11</v>
      </c>
      <c r="B12" s="48" t="s">
        <v>107</v>
      </c>
      <c r="C12" s="6">
        <v>300</v>
      </c>
      <c r="D12" s="80">
        <f>controle_CQE!D12</f>
        <v>2412</v>
      </c>
      <c r="E12" s="8">
        <f>controle_CQE!E12+controle_CQP!E12</f>
        <v>181</v>
      </c>
      <c r="F12" s="8">
        <f>controle_CQE!F12+controle_CQP!F12</f>
        <v>24</v>
      </c>
      <c r="G12" s="35">
        <f t="shared" si="0"/>
        <v>0.86740331491712708</v>
      </c>
      <c r="H12" s="226"/>
      <c r="I12" s="227"/>
      <c r="J12" s="227"/>
      <c r="K12" s="228"/>
      <c r="L12" s="80">
        <f>controle_CQE!L12</f>
        <v>2576</v>
      </c>
      <c r="M12" s="8">
        <f>controle_CQE!M12+controle_CQP!M12</f>
        <v>190</v>
      </c>
      <c r="N12" s="8">
        <f>controle_CQE!N12+controle_CQP!N12</f>
        <v>21.5</v>
      </c>
      <c r="O12" s="35">
        <f t="shared" si="1"/>
        <v>0.88684210526315788</v>
      </c>
      <c r="P12" s="8">
        <f>controle_CQE!P12+controle_CQP!P12</f>
        <v>9976</v>
      </c>
      <c r="Q12" s="8">
        <f>controle_CQE!Q12+controle_CQP!Q12</f>
        <v>371</v>
      </c>
      <c r="R12" s="8">
        <f>controle_CQE!R12+controle_CQP!R12</f>
        <v>45.5</v>
      </c>
      <c r="S12" s="35">
        <f t="shared" si="2"/>
        <v>0.87735849056603776</v>
      </c>
      <c r="T12" s="18"/>
    </row>
    <row r="13" spans="1:20" x14ac:dyDescent="0.25">
      <c r="A13" s="86" t="s">
        <v>12</v>
      </c>
      <c r="B13" s="48" t="s">
        <v>108</v>
      </c>
      <c r="C13" s="6">
        <v>300</v>
      </c>
      <c r="D13" s="80">
        <f>controle_CQE!D13</f>
        <v>1035</v>
      </c>
      <c r="E13" s="8">
        <f>controle_CQE!E13+controle_CQP!E13</f>
        <v>96</v>
      </c>
      <c r="F13" s="8">
        <f>controle_CQE!F13+controle_CQP!F13</f>
        <v>11.25</v>
      </c>
      <c r="G13" s="35">
        <f t="shared" si="0"/>
        <v>0.8828125</v>
      </c>
      <c r="H13" s="226"/>
      <c r="I13" s="227"/>
      <c r="J13" s="227"/>
      <c r="K13" s="228"/>
      <c r="L13" s="80">
        <f>controle_CQE!L13</f>
        <v>1456</v>
      </c>
      <c r="M13" s="8">
        <f>controle_CQE!M13+controle_CQP!M13</f>
        <v>134</v>
      </c>
      <c r="N13" s="8">
        <f>controle_CQE!N13+controle_CQP!N13</f>
        <v>22.25</v>
      </c>
      <c r="O13" s="35">
        <f t="shared" si="1"/>
        <v>0.83395522388059695</v>
      </c>
      <c r="P13" s="8">
        <f>controle_CQE!P13+controle_CQP!P13</f>
        <v>4982</v>
      </c>
      <c r="Q13" s="8">
        <f>controle_CQE!Q13+controle_CQP!Q13</f>
        <v>230</v>
      </c>
      <c r="R13" s="8">
        <f>controle_CQE!R13+controle_CQP!R13</f>
        <v>33.5</v>
      </c>
      <c r="S13" s="35">
        <f t="shared" si="2"/>
        <v>0.85434782608695659</v>
      </c>
      <c r="T13" s="18"/>
    </row>
    <row r="14" spans="1:20" x14ac:dyDescent="0.25">
      <c r="A14" s="87" t="s">
        <v>13</v>
      </c>
      <c r="B14" s="48" t="s">
        <v>109</v>
      </c>
      <c r="C14" s="39">
        <v>300</v>
      </c>
      <c r="D14" s="80">
        <f>controle_CQE!D14</f>
        <v>2931</v>
      </c>
      <c r="E14" s="8">
        <f>controle_CQE!E14+controle_CQP!E14</f>
        <v>225</v>
      </c>
      <c r="F14" s="8">
        <f>controle_CQE!F14+controle_CQP!F14</f>
        <v>16.25</v>
      </c>
      <c r="G14" s="35">
        <f t="shared" si="0"/>
        <v>0.92777777777777781</v>
      </c>
      <c r="H14" s="226"/>
      <c r="I14" s="227"/>
      <c r="J14" s="227"/>
      <c r="K14" s="228"/>
      <c r="L14" s="80">
        <f>controle_CQE!L14</f>
        <v>3036</v>
      </c>
      <c r="M14" s="8">
        <f>controle_CQE!M14+controle_CQP!M14</f>
        <v>234</v>
      </c>
      <c r="N14" s="8">
        <f>controle_CQE!N14+controle_CQP!N14</f>
        <v>19.5</v>
      </c>
      <c r="O14" s="35">
        <f t="shared" si="1"/>
        <v>0.91666666666666663</v>
      </c>
      <c r="P14" s="8">
        <f>controle_CQE!P14+controle_CQP!P14</f>
        <v>11934</v>
      </c>
      <c r="Q14" s="8">
        <f>controle_CQE!Q14+controle_CQP!Q14</f>
        <v>459</v>
      </c>
      <c r="R14" s="8">
        <f>controle_CQE!R14+controle_CQP!R14</f>
        <v>35.75</v>
      </c>
      <c r="S14" s="35">
        <f t="shared" si="2"/>
        <v>0.92211328976034856</v>
      </c>
      <c r="T14" s="18"/>
    </row>
    <row r="15" spans="1:20" x14ac:dyDescent="0.25">
      <c r="A15" s="87" t="s">
        <v>14</v>
      </c>
      <c r="B15" s="48" t="s">
        <v>110</v>
      </c>
      <c r="C15" s="39">
        <v>300</v>
      </c>
      <c r="D15" s="80">
        <f>controle_CQE!D15</f>
        <v>66</v>
      </c>
      <c r="E15" s="8">
        <f>controle_CQE!E15+controle_CQP!E15</f>
        <v>21</v>
      </c>
      <c r="F15" s="8">
        <f>controle_CQE!F15+controle_CQP!F15</f>
        <v>3</v>
      </c>
      <c r="G15" s="35">
        <f t="shared" si="0"/>
        <v>0.85714285714285721</v>
      </c>
      <c r="H15" s="226"/>
      <c r="I15" s="227"/>
      <c r="J15" s="227"/>
      <c r="K15" s="228"/>
      <c r="L15" s="80">
        <f>controle_CQE!L15</f>
        <v>59</v>
      </c>
      <c r="M15" s="8">
        <f>controle_CQE!M15+controle_CQP!M15</f>
        <v>27</v>
      </c>
      <c r="N15" s="8">
        <f>controle_CQE!N15+controle_CQP!N15</f>
        <v>5</v>
      </c>
      <c r="O15" s="35">
        <f t="shared" si="1"/>
        <v>0.81481481481481488</v>
      </c>
      <c r="P15" s="8">
        <f>controle_CQE!P15+controle_CQP!P15</f>
        <v>250</v>
      </c>
      <c r="Q15" s="8">
        <f>controle_CQE!Q15+controle_CQP!Q15</f>
        <v>48</v>
      </c>
      <c r="R15" s="8">
        <f>controle_CQE!R15+controle_CQP!R15</f>
        <v>8</v>
      </c>
      <c r="S15" s="35">
        <f t="shared" si="2"/>
        <v>0.83333333333333337</v>
      </c>
      <c r="T15" s="18"/>
    </row>
    <row r="16" spans="1:20" x14ac:dyDescent="0.25">
      <c r="A16" s="87" t="s">
        <v>15</v>
      </c>
      <c r="B16" s="48" t="s">
        <v>111</v>
      </c>
      <c r="C16" s="39">
        <v>300</v>
      </c>
      <c r="D16" s="271">
        <f>controle_CQE!D16</f>
        <v>0</v>
      </c>
      <c r="E16" s="13">
        <f>controle_CQE!E16+controle_CQP!E16</f>
        <v>0</v>
      </c>
      <c r="F16" s="13">
        <f>controle_CQE!F16+controle_CQP!F16</f>
        <v>0</v>
      </c>
      <c r="G16" s="36"/>
      <c r="H16" s="226"/>
      <c r="I16" s="227"/>
      <c r="J16" s="227"/>
      <c r="K16" s="228"/>
      <c r="L16" s="13">
        <f>controle_CQE!L16+controle_CQP!L16</f>
        <v>0</v>
      </c>
      <c r="M16" s="13">
        <f>controle_CQE!M16+controle_CQP!M16</f>
        <v>0</v>
      </c>
      <c r="N16" s="13">
        <f>controle_CQE!N16+controle_CQP!N16</f>
        <v>0</v>
      </c>
      <c r="O16" s="36"/>
      <c r="P16" s="13">
        <f>controle_CQE!P16+controle_CQP!P16</f>
        <v>0</v>
      </c>
      <c r="Q16" s="13">
        <f>controle_CQE!Q16+controle_CQP!Q16</f>
        <v>0</v>
      </c>
      <c r="R16" s="13">
        <f>controle_CQE!R16+controle_CQP!R16</f>
        <v>0</v>
      </c>
      <c r="S16" s="36"/>
      <c r="T16" s="18"/>
    </row>
    <row r="17" spans="1:20" x14ac:dyDescent="0.25">
      <c r="A17" s="261" t="s">
        <v>16</v>
      </c>
      <c r="B17" s="262" t="s">
        <v>112</v>
      </c>
      <c r="C17" s="39">
        <v>300</v>
      </c>
      <c r="D17" s="80">
        <f>controle_CQE!D17</f>
        <v>6</v>
      </c>
      <c r="E17" s="8">
        <f>controle_CQE!E17+controle_CQP!E17</f>
        <v>6</v>
      </c>
      <c r="F17" s="8">
        <f>controle_CQE!F17+controle_CQP!F17</f>
        <v>0</v>
      </c>
      <c r="G17" s="35">
        <f t="shared" si="0"/>
        <v>1</v>
      </c>
      <c r="H17" s="226"/>
      <c r="I17" s="227"/>
      <c r="J17" s="227"/>
      <c r="K17" s="228"/>
      <c r="L17" s="80">
        <f>controle_CQE!L17</f>
        <v>6</v>
      </c>
      <c r="M17" s="8">
        <f>controle_CQE!M17+controle_CQP!M17</f>
        <v>6</v>
      </c>
      <c r="N17" s="8">
        <f>controle_CQE!N17+controle_CQP!N17</f>
        <v>0.25</v>
      </c>
      <c r="O17" s="35">
        <f t="shared" si="1"/>
        <v>0.95833333333333337</v>
      </c>
      <c r="P17" s="8">
        <f>controle_CQE!P17+controle_CQP!P17</f>
        <v>12</v>
      </c>
      <c r="Q17" s="8">
        <f>controle_CQE!Q17+controle_CQP!Q17</f>
        <v>12</v>
      </c>
      <c r="R17" s="8">
        <f>controle_CQE!R17+controle_CQP!R17</f>
        <v>0.25</v>
      </c>
      <c r="S17" s="35">
        <f t="shared" si="2"/>
        <v>0.97916666666666663</v>
      </c>
      <c r="T17" s="18"/>
    </row>
    <row r="18" spans="1:20" x14ac:dyDescent="0.25">
      <c r="A18" s="86" t="s">
        <v>17</v>
      </c>
      <c r="B18" s="48" t="s">
        <v>113</v>
      </c>
      <c r="C18" s="39">
        <v>300</v>
      </c>
      <c r="D18" s="80">
        <f>controle_CQE!D18</f>
        <v>2531</v>
      </c>
      <c r="E18" s="8">
        <f>controle_CQE!E18+controle_CQP!E18</f>
        <v>191</v>
      </c>
      <c r="F18" s="8">
        <f>controle_CQE!F18+controle_CQP!F18</f>
        <v>25</v>
      </c>
      <c r="G18" s="35">
        <f t="shared" si="0"/>
        <v>0.86910994764397909</v>
      </c>
      <c r="H18" s="226"/>
      <c r="I18" s="227"/>
      <c r="J18" s="227"/>
      <c r="K18" s="228"/>
      <c r="L18" s="80">
        <f>controle_CQE!L18</f>
        <v>2506</v>
      </c>
      <c r="M18" s="8">
        <f>controle_CQE!M18+controle_CQP!M18</f>
        <v>188</v>
      </c>
      <c r="N18" s="8">
        <f>controle_CQE!N18+controle_CQP!N18</f>
        <v>30.5</v>
      </c>
      <c r="O18" s="35">
        <f t="shared" si="1"/>
        <v>0.83776595744680848</v>
      </c>
      <c r="P18" s="8">
        <f>controle_CQE!P18+controle_CQP!P18</f>
        <v>10074</v>
      </c>
      <c r="Q18" s="8">
        <f>controle_CQE!Q18+controle_CQP!Q18</f>
        <v>379</v>
      </c>
      <c r="R18" s="8">
        <f>controle_CQE!R18+controle_CQP!R18</f>
        <v>55.5</v>
      </c>
      <c r="S18" s="35">
        <f t="shared" si="2"/>
        <v>0.85356200527704484</v>
      </c>
      <c r="T18" s="18"/>
    </row>
    <row r="19" spans="1:20" x14ac:dyDescent="0.25">
      <c r="A19" s="87" t="s">
        <v>18</v>
      </c>
      <c r="B19" s="48" t="s">
        <v>114</v>
      </c>
      <c r="C19" s="39">
        <v>300</v>
      </c>
      <c r="D19" s="80">
        <f>controle_CQE!D19</f>
        <v>77</v>
      </c>
      <c r="E19" s="8">
        <f>controle_CQE!E19+controle_CQP!E19</f>
        <v>22</v>
      </c>
      <c r="F19" s="8">
        <f>controle_CQE!F19+controle_CQP!F19</f>
        <v>0</v>
      </c>
      <c r="G19" s="35">
        <f t="shared" si="0"/>
        <v>1</v>
      </c>
      <c r="H19" s="226"/>
      <c r="I19" s="227"/>
      <c r="J19" s="227"/>
      <c r="K19" s="228"/>
      <c r="L19" s="80">
        <f>controle_CQE!L19</f>
        <v>83</v>
      </c>
      <c r="M19" s="8">
        <f>controle_CQE!M19+controle_CQP!M19</f>
        <v>22</v>
      </c>
      <c r="N19" s="8">
        <f>controle_CQE!N19+controle_CQP!N19</f>
        <v>1</v>
      </c>
      <c r="O19" s="35">
        <f t="shared" si="1"/>
        <v>0.95454545454545459</v>
      </c>
      <c r="P19" s="8">
        <f>controle_CQE!P19+controle_CQP!P19</f>
        <v>320</v>
      </c>
      <c r="Q19" s="8">
        <f>controle_CQE!Q19+controle_CQP!Q19</f>
        <v>44</v>
      </c>
      <c r="R19" s="8">
        <f>controle_CQE!R19+controle_CQP!R19</f>
        <v>1</v>
      </c>
      <c r="S19" s="35">
        <f t="shared" si="2"/>
        <v>0.97727272727272729</v>
      </c>
      <c r="T19" s="18"/>
    </row>
    <row r="20" spans="1:20" x14ac:dyDescent="0.25">
      <c r="A20" s="261" t="s">
        <v>19</v>
      </c>
      <c r="B20" s="262" t="s">
        <v>115</v>
      </c>
      <c r="C20" s="39">
        <v>300</v>
      </c>
      <c r="D20" s="80">
        <f>controle_CQE!D20</f>
        <v>15</v>
      </c>
      <c r="E20" s="8">
        <f>controle_CQE!E20+controle_CQP!E20</f>
        <v>15</v>
      </c>
      <c r="F20" s="8">
        <f>controle_CQE!F20+controle_CQP!F20</f>
        <v>2</v>
      </c>
      <c r="G20" s="35">
        <f t="shared" si="0"/>
        <v>0.8666666666666667</v>
      </c>
      <c r="H20" s="226"/>
      <c r="I20" s="227"/>
      <c r="J20" s="227"/>
      <c r="K20" s="228"/>
      <c r="L20" s="80">
        <f>controle_CQE!L20</f>
        <v>0</v>
      </c>
      <c r="M20" s="13">
        <f>controle_CQE!M20+controle_CQP!M20</f>
        <v>0</v>
      </c>
      <c r="N20" s="13">
        <f>controle_CQE!N20+controle_CQP!N20</f>
        <v>0</v>
      </c>
      <c r="O20" s="36"/>
      <c r="P20" s="8">
        <f>controle_CQE!P20+controle_CQP!P20</f>
        <v>15</v>
      </c>
      <c r="Q20" s="8">
        <f>controle_CQE!Q20+controle_CQP!Q20</f>
        <v>15</v>
      </c>
      <c r="R20" s="8">
        <f>controle_CQE!R20+controle_CQP!R20</f>
        <v>2</v>
      </c>
      <c r="S20" s="35">
        <f t="shared" si="2"/>
        <v>0.8666666666666667</v>
      </c>
      <c r="T20" s="18"/>
    </row>
    <row r="21" spans="1:20" x14ac:dyDescent="0.25">
      <c r="A21" s="261" t="s">
        <v>20</v>
      </c>
      <c r="B21" s="262" t="s">
        <v>116</v>
      </c>
      <c r="C21" s="39">
        <v>300</v>
      </c>
      <c r="D21" s="80">
        <f>controle_CQE!D21</f>
        <v>2</v>
      </c>
      <c r="E21" s="8">
        <f>controle_CQE!E21+controle_CQP!E21</f>
        <v>2</v>
      </c>
      <c r="F21" s="8">
        <f>controle_CQE!F21+controle_CQP!F21</f>
        <v>0</v>
      </c>
      <c r="G21" s="35">
        <f t="shared" si="0"/>
        <v>1</v>
      </c>
      <c r="H21" s="226"/>
      <c r="I21" s="227"/>
      <c r="J21" s="227"/>
      <c r="K21" s="228"/>
      <c r="L21" s="80">
        <f>controle_CQE!L21</f>
        <v>0</v>
      </c>
      <c r="M21" s="260">
        <v>1</v>
      </c>
      <c r="N21" s="260">
        <f>controle_CQE!N21+controle_CQP!N21</f>
        <v>0</v>
      </c>
      <c r="O21" s="35">
        <f t="shared" si="1"/>
        <v>1</v>
      </c>
      <c r="P21" s="260">
        <v>1</v>
      </c>
      <c r="Q21" s="260">
        <f>controle_CQE!Q21+controle_CQP!Q21</f>
        <v>2</v>
      </c>
      <c r="R21" s="260">
        <f>controle_CQE!R21+controle_CQP!R21</f>
        <v>0</v>
      </c>
      <c r="S21" s="35">
        <f t="shared" si="2"/>
        <v>1</v>
      </c>
      <c r="T21" s="18"/>
    </row>
    <row r="22" spans="1:20" x14ac:dyDescent="0.25">
      <c r="A22" s="87" t="s">
        <v>21</v>
      </c>
      <c r="B22" s="48" t="s">
        <v>117</v>
      </c>
      <c r="C22" s="39">
        <v>300</v>
      </c>
      <c r="D22" s="80">
        <f>controle_CQE!D22</f>
        <v>253</v>
      </c>
      <c r="E22" s="260">
        <f>controle_CQE!E22+controle_CQP!E22</f>
        <v>26</v>
      </c>
      <c r="F22" s="260">
        <f>controle_CQE!F22+controle_CQP!F22</f>
        <v>1</v>
      </c>
      <c r="G22" s="35">
        <f t="shared" si="0"/>
        <v>0.96153846153846156</v>
      </c>
      <c r="H22" s="226"/>
      <c r="I22" s="227"/>
      <c r="J22" s="227"/>
      <c r="K22" s="228"/>
      <c r="L22" s="80">
        <f>controle_CQE!L22</f>
        <v>58</v>
      </c>
      <c r="M22" s="260">
        <f>controle_CQE!M22+controle_CQP!M22</f>
        <v>21</v>
      </c>
      <c r="N22" s="260">
        <f>controle_CQE!N22+controle_CQP!N22</f>
        <v>2</v>
      </c>
      <c r="O22" s="35">
        <f t="shared" si="1"/>
        <v>0.90476190476190477</v>
      </c>
      <c r="P22" s="260">
        <f>controle_CQE!P22+controle_CQP!P22</f>
        <v>622</v>
      </c>
      <c r="Q22" s="260">
        <f>controle_CQE!Q22+controle_CQP!Q22</f>
        <v>47</v>
      </c>
      <c r="R22" s="260">
        <f>controle_CQE!R22+controle_CQP!R22</f>
        <v>3</v>
      </c>
      <c r="S22" s="35">
        <f t="shared" si="2"/>
        <v>0.93617021276595747</v>
      </c>
      <c r="T22" s="18"/>
    </row>
    <row r="23" spans="1:20" x14ac:dyDescent="0.25">
      <c r="A23" s="87" t="s">
        <v>22</v>
      </c>
      <c r="B23" s="48" t="s">
        <v>118</v>
      </c>
      <c r="C23" s="39">
        <v>300</v>
      </c>
      <c r="D23" s="80">
        <f>controle_CQE!D23</f>
        <v>1249</v>
      </c>
      <c r="E23" s="8">
        <f>controle_CQE!E23+controle_CQP!E23</f>
        <v>95</v>
      </c>
      <c r="F23" s="8">
        <f>controle_CQE!F23+controle_CQP!F23</f>
        <v>13.5</v>
      </c>
      <c r="G23" s="35">
        <f t="shared" si="0"/>
        <v>0.85789473684210527</v>
      </c>
      <c r="H23" s="226"/>
      <c r="I23" s="227"/>
      <c r="J23" s="227"/>
      <c r="K23" s="228"/>
      <c r="L23" s="80">
        <f>controle_CQE!L23</f>
        <v>1170</v>
      </c>
      <c r="M23" s="8">
        <f>controle_CQE!M23+controle_CQP!M23</f>
        <v>86</v>
      </c>
      <c r="N23" s="260">
        <f>controle_CQE!N23+controle_CQP!N23</f>
        <v>12</v>
      </c>
      <c r="O23" s="35">
        <f t="shared" si="1"/>
        <v>0.86046511627906974</v>
      </c>
      <c r="P23" s="8">
        <f>controle_CQE!P23+controle_CQP!P23</f>
        <v>4838</v>
      </c>
      <c r="Q23" s="8">
        <f>controle_CQE!Q23+controle_CQP!Q23</f>
        <v>181</v>
      </c>
      <c r="R23" s="8">
        <f>controle_CQE!R23+controle_CQP!R23</f>
        <v>25.5</v>
      </c>
      <c r="S23" s="35">
        <f t="shared" si="2"/>
        <v>0.85911602209944748</v>
      </c>
      <c r="T23" s="18"/>
    </row>
    <row r="24" spans="1:20" x14ac:dyDescent="0.25">
      <c r="A24" s="87" t="s">
        <v>23</v>
      </c>
      <c r="B24" s="48" t="s">
        <v>119</v>
      </c>
      <c r="C24" s="39">
        <v>300</v>
      </c>
      <c r="D24" s="80">
        <f>controle_CQE!D24</f>
        <v>1154</v>
      </c>
      <c r="E24" s="8">
        <f>controle_CQE!E24+controle_CQP!E24</f>
        <v>86</v>
      </c>
      <c r="F24" s="8">
        <f>controle_CQE!F24+controle_CQP!F24</f>
        <v>10</v>
      </c>
      <c r="G24" s="35">
        <f t="shared" si="0"/>
        <v>0.88372093023255816</v>
      </c>
      <c r="H24" s="226"/>
      <c r="I24" s="227"/>
      <c r="J24" s="227"/>
      <c r="K24" s="228"/>
      <c r="L24" s="80">
        <f>controle_CQE!L24</f>
        <v>1134</v>
      </c>
      <c r="M24" s="8">
        <f>controle_CQE!M24+controle_CQP!M24</f>
        <v>84</v>
      </c>
      <c r="N24" s="8">
        <f>controle_CQE!N24+controle_CQP!N24</f>
        <v>6.5</v>
      </c>
      <c r="O24" s="35">
        <f t="shared" si="1"/>
        <v>0.92261904761904767</v>
      </c>
      <c r="P24" s="8">
        <f>controle_CQE!P24+controle_CQP!P24</f>
        <v>4576</v>
      </c>
      <c r="Q24" s="8">
        <f>controle_CQE!Q24+controle_CQP!Q24</f>
        <v>170</v>
      </c>
      <c r="R24" s="8">
        <f>controle_CQE!R24+controle_CQP!R24</f>
        <v>16.5</v>
      </c>
      <c r="S24" s="35">
        <f t="shared" si="2"/>
        <v>0.90294117647058825</v>
      </c>
      <c r="T24" s="18"/>
    </row>
    <row r="25" spans="1:20" x14ac:dyDescent="0.25">
      <c r="A25" s="87" t="s">
        <v>24</v>
      </c>
      <c r="B25" s="48" t="s">
        <v>120</v>
      </c>
      <c r="C25" s="39">
        <v>300</v>
      </c>
      <c r="D25" s="80">
        <f>controle_CQE!D25</f>
        <v>316</v>
      </c>
      <c r="E25" s="8">
        <f>controle_CQE!E25+controle_CQP!E25</f>
        <v>27</v>
      </c>
      <c r="F25" s="8">
        <f>controle_CQE!F25+controle_CQP!F25</f>
        <v>2.5</v>
      </c>
      <c r="G25" s="35">
        <f t="shared" si="0"/>
        <v>0.90740740740740744</v>
      </c>
      <c r="H25" s="226"/>
      <c r="I25" s="227"/>
      <c r="J25" s="227"/>
      <c r="K25" s="228"/>
      <c r="L25" s="80">
        <f>controle_CQE!L25</f>
        <v>288</v>
      </c>
      <c r="M25" s="8">
        <f>controle_CQE!M25+controle_CQP!M25</f>
        <v>26</v>
      </c>
      <c r="N25" s="8">
        <f>controle_CQE!N25+controle_CQP!N25</f>
        <v>2</v>
      </c>
      <c r="O25" s="35">
        <f t="shared" si="1"/>
        <v>0.92307692307692313</v>
      </c>
      <c r="P25" s="8">
        <f>controle_CQE!P25+controle_CQP!P25</f>
        <v>1208</v>
      </c>
      <c r="Q25" s="8">
        <f>controle_CQE!Q25+controle_CQP!Q25</f>
        <v>53</v>
      </c>
      <c r="R25" s="8">
        <f>controle_CQE!R25+controle_CQP!R25</f>
        <v>4.5</v>
      </c>
      <c r="S25" s="35">
        <f t="shared" si="2"/>
        <v>0.91509433962264153</v>
      </c>
      <c r="T25" s="18"/>
    </row>
    <row r="26" spans="1:20" x14ac:dyDescent="0.25">
      <c r="A26" s="87" t="s">
        <v>25</v>
      </c>
      <c r="B26" s="48" t="s">
        <v>121</v>
      </c>
      <c r="C26" s="39">
        <v>300</v>
      </c>
      <c r="D26" s="80">
        <f>controle_CQE!D26</f>
        <v>1576</v>
      </c>
      <c r="E26" s="8">
        <f>controle_CQE!E26+controle_CQP!E26</f>
        <v>120</v>
      </c>
      <c r="F26" s="8">
        <f>controle_CQE!F26+controle_CQP!F26</f>
        <v>6.25</v>
      </c>
      <c r="G26" s="35">
        <f t="shared" si="0"/>
        <v>0.94791666666666663</v>
      </c>
      <c r="H26" s="226"/>
      <c r="I26" s="227"/>
      <c r="J26" s="227"/>
      <c r="K26" s="228"/>
      <c r="L26" s="80">
        <f>controle_CQE!L26</f>
        <v>1564</v>
      </c>
      <c r="M26" s="8">
        <f>controle_CQE!M26+controle_CQP!M26</f>
        <v>118</v>
      </c>
      <c r="N26" s="8">
        <f>controle_CQE!N26+controle_CQP!N26</f>
        <v>3.5</v>
      </c>
      <c r="O26" s="35">
        <f t="shared" si="1"/>
        <v>0.97033898305084743</v>
      </c>
      <c r="P26" s="8">
        <f>controle_CQE!P26+controle_CQP!P26</f>
        <v>6280</v>
      </c>
      <c r="Q26" s="8">
        <f>controle_CQE!Q26+controle_CQP!Q26</f>
        <v>238</v>
      </c>
      <c r="R26" s="8">
        <f>controle_CQE!R26+controle_CQP!R26</f>
        <v>9.75</v>
      </c>
      <c r="S26" s="35">
        <f t="shared" si="2"/>
        <v>0.95903361344537819</v>
      </c>
      <c r="T26" s="18"/>
    </row>
    <row r="27" spans="1:20" x14ac:dyDescent="0.25">
      <c r="A27" s="87" t="s">
        <v>26</v>
      </c>
      <c r="B27" s="48" t="s">
        <v>122</v>
      </c>
      <c r="C27" s="39">
        <v>300</v>
      </c>
      <c r="D27" s="80">
        <f>controle_CQE!D27</f>
        <v>1124</v>
      </c>
      <c r="E27" s="8">
        <f>controle_CQE!E27+controle_CQP!E27</f>
        <v>85</v>
      </c>
      <c r="F27" s="8">
        <f>controle_CQE!F27+controle_CQP!F27</f>
        <v>4.75</v>
      </c>
      <c r="G27" s="35">
        <f t="shared" si="0"/>
        <v>0.94411764705882351</v>
      </c>
      <c r="H27" s="226"/>
      <c r="I27" s="227"/>
      <c r="J27" s="227"/>
      <c r="K27" s="228"/>
      <c r="L27" s="80">
        <f>controle_CQE!L27</f>
        <v>1032</v>
      </c>
      <c r="M27" s="8">
        <f>controle_CQE!M27+controle_CQP!M27</f>
        <v>74</v>
      </c>
      <c r="N27" s="8">
        <f>controle_CQE!N27+controle_CQP!N27</f>
        <v>9.5</v>
      </c>
      <c r="O27" s="35">
        <f t="shared" si="1"/>
        <v>0.8716216216216216</v>
      </c>
      <c r="P27" s="8">
        <f>controle_CQE!P27+controle_CQP!P27</f>
        <v>4312</v>
      </c>
      <c r="Q27" s="8">
        <f>controle_CQE!Q27+controle_CQP!Q27</f>
        <v>159</v>
      </c>
      <c r="R27" s="8">
        <f>controle_CQE!R27+controle_CQP!R27</f>
        <v>14.25</v>
      </c>
      <c r="S27" s="35">
        <f t="shared" si="2"/>
        <v>0.910377358490566</v>
      </c>
      <c r="T27" s="18"/>
    </row>
    <row r="28" spans="1:20" x14ac:dyDescent="0.25">
      <c r="A28" s="86" t="s">
        <v>27</v>
      </c>
      <c r="B28" s="48" t="s">
        <v>123</v>
      </c>
      <c r="C28" s="6">
        <v>300</v>
      </c>
      <c r="D28" s="80">
        <f>controle_CQE!D28</f>
        <v>84</v>
      </c>
      <c r="E28" s="8">
        <f>controle_CQE!E28+controle_CQP!E28</f>
        <v>22</v>
      </c>
      <c r="F28" s="8">
        <f>controle_CQE!F28+controle_CQP!F28</f>
        <v>3</v>
      </c>
      <c r="G28" s="35">
        <f t="shared" si="0"/>
        <v>0.86363636363636365</v>
      </c>
      <c r="H28" s="226"/>
      <c r="I28" s="227"/>
      <c r="J28" s="227"/>
      <c r="K28" s="228"/>
      <c r="L28" s="80">
        <f>controle_CQE!L28</f>
        <v>77</v>
      </c>
      <c r="M28" s="8">
        <f>controle_CQE!M28+controle_CQP!M28</f>
        <v>22</v>
      </c>
      <c r="N28" s="8">
        <f>controle_CQE!N28+controle_CQP!N28</f>
        <v>1.5</v>
      </c>
      <c r="O28" s="35">
        <f t="shared" si="1"/>
        <v>0.93181818181818188</v>
      </c>
      <c r="P28" s="8">
        <f>controle_CQE!P28+controle_CQP!P28</f>
        <v>322</v>
      </c>
      <c r="Q28" s="8">
        <f>controle_CQE!Q28+controle_CQP!Q28</f>
        <v>44</v>
      </c>
      <c r="R28" s="8">
        <f>controle_CQE!R28+controle_CQP!R28</f>
        <v>4.5</v>
      </c>
      <c r="S28" s="35">
        <f t="shared" si="2"/>
        <v>0.89772727272727271</v>
      </c>
      <c r="T28" s="18"/>
    </row>
    <row r="29" spans="1:20" x14ac:dyDescent="0.25">
      <c r="A29" s="86" t="s">
        <v>28</v>
      </c>
      <c r="B29" s="48" t="s">
        <v>124</v>
      </c>
      <c r="C29" s="6">
        <v>300</v>
      </c>
      <c r="D29" s="80">
        <f>controle_CQE!D29</f>
        <v>2873</v>
      </c>
      <c r="E29" s="8">
        <f>controle_CQE!E29+controle_CQP!E29</f>
        <v>215</v>
      </c>
      <c r="F29" s="8">
        <f>controle_CQE!F29+controle_CQP!F29</f>
        <v>18.25</v>
      </c>
      <c r="G29" s="35">
        <f t="shared" si="0"/>
        <v>0.91511627906976745</v>
      </c>
      <c r="H29" s="226"/>
      <c r="I29" s="227"/>
      <c r="J29" s="227"/>
      <c r="K29" s="228"/>
      <c r="L29" s="80">
        <f>controle_CQE!L29</f>
        <v>2716</v>
      </c>
      <c r="M29" s="8">
        <f>controle_CQE!M29+controle_CQP!M29</f>
        <v>204</v>
      </c>
      <c r="N29" s="8">
        <f>controle_CQE!N29+controle_CQP!N29</f>
        <v>19.5</v>
      </c>
      <c r="O29" s="35">
        <f t="shared" si="1"/>
        <v>0.90441176470588236</v>
      </c>
      <c r="P29" s="8">
        <f>controle_CQE!P29+controle_CQP!P29</f>
        <v>11178</v>
      </c>
      <c r="Q29" s="8">
        <f>controle_CQE!Q29+controle_CQP!Q29</f>
        <v>419</v>
      </c>
      <c r="R29" s="8">
        <f>controle_CQE!R29+controle_CQP!R29</f>
        <v>37.75</v>
      </c>
      <c r="S29" s="35">
        <f t="shared" si="2"/>
        <v>0.90990453460620524</v>
      </c>
      <c r="T29" s="18"/>
    </row>
    <row r="30" spans="1:20" x14ac:dyDescent="0.25">
      <c r="A30" s="86" t="s">
        <v>29</v>
      </c>
      <c r="B30" s="48" t="s">
        <v>125</v>
      </c>
      <c r="C30" s="6">
        <v>300</v>
      </c>
      <c r="D30" s="80">
        <f>controle_CQE!D30</f>
        <v>1314</v>
      </c>
      <c r="E30" s="8">
        <f>controle_CQE!E30+controle_CQP!E30</f>
        <v>124</v>
      </c>
      <c r="F30" s="8">
        <f>controle_CQE!F30+controle_CQP!F30</f>
        <v>12</v>
      </c>
      <c r="G30" s="35">
        <f t="shared" si="0"/>
        <v>0.90322580645161288</v>
      </c>
      <c r="H30" s="226"/>
      <c r="I30" s="227"/>
      <c r="J30" s="227"/>
      <c r="K30" s="228"/>
      <c r="L30" s="80">
        <f>controle_CQE!L30</f>
        <v>1225</v>
      </c>
      <c r="M30" s="8">
        <f>controle_CQE!M30+controle_CQP!M30</f>
        <v>116</v>
      </c>
      <c r="N30" s="8">
        <f>controle_CQE!N30+controle_CQP!N30</f>
        <v>12.25</v>
      </c>
      <c r="O30" s="35">
        <f t="shared" si="1"/>
        <v>0.8943965517241379</v>
      </c>
      <c r="P30" s="8">
        <f>controle_CQE!P30+controle_CQP!P30</f>
        <v>5078</v>
      </c>
      <c r="Q30" s="8">
        <f>controle_CQE!Q30+controle_CQP!Q30</f>
        <v>240</v>
      </c>
      <c r="R30" s="8">
        <f>controle_CQE!R30+controle_CQP!R30</f>
        <v>24.25</v>
      </c>
      <c r="S30" s="35">
        <f t="shared" si="2"/>
        <v>0.8989583333333333</v>
      </c>
      <c r="T30" s="18"/>
    </row>
    <row r="31" spans="1:20" x14ac:dyDescent="0.25">
      <c r="A31" s="86" t="s">
        <v>30</v>
      </c>
      <c r="B31" s="48" t="s">
        <v>126</v>
      </c>
      <c r="C31" s="6">
        <v>300</v>
      </c>
      <c r="D31" s="80">
        <f>controle_CQE!D31</f>
        <v>1644</v>
      </c>
      <c r="E31" s="8">
        <f>controle_CQE!E31+controle_CQP!E31</f>
        <v>124</v>
      </c>
      <c r="F31" s="8">
        <f>controle_CQE!F31+controle_CQP!F31</f>
        <v>6</v>
      </c>
      <c r="G31" s="35">
        <f t="shared" si="0"/>
        <v>0.95161290322580649</v>
      </c>
      <c r="H31" s="226"/>
      <c r="I31" s="227"/>
      <c r="J31" s="227"/>
      <c r="K31" s="228"/>
      <c r="L31" s="80">
        <f>controle_CQE!L31</f>
        <v>1585</v>
      </c>
      <c r="M31" s="8">
        <f>controle_CQE!M31+controle_CQP!M31</f>
        <v>119</v>
      </c>
      <c r="N31" s="8">
        <f>controle_CQE!N31+controle_CQP!N31</f>
        <v>14.75</v>
      </c>
      <c r="O31" s="35">
        <f t="shared" si="1"/>
        <v>0.87605042016806722</v>
      </c>
      <c r="P31" s="8">
        <f>controle_CQE!P31+controle_CQP!P31</f>
        <v>6458</v>
      </c>
      <c r="Q31" s="8">
        <f>controle_CQE!Q31+controle_CQP!Q31</f>
        <v>243</v>
      </c>
      <c r="R31" s="8">
        <f>controle_CQE!R31+controle_CQP!R31</f>
        <v>20.75</v>
      </c>
      <c r="S31" s="35">
        <f t="shared" si="2"/>
        <v>0.91460905349794241</v>
      </c>
      <c r="T31" s="18"/>
    </row>
    <row r="32" spans="1:20" x14ac:dyDescent="0.25">
      <c r="A32" s="86" t="s">
        <v>31</v>
      </c>
      <c r="B32" s="48" t="s">
        <v>127</v>
      </c>
      <c r="C32" s="6">
        <v>300</v>
      </c>
      <c r="D32" s="80">
        <f>controle_CQE!D32</f>
        <v>27</v>
      </c>
      <c r="E32" s="8">
        <f>controle_CQE!E32+controle_CQP!E32</f>
        <v>20</v>
      </c>
      <c r="F32" s="8">
        <f>controle_CQE!F32+controle_CQP!F32</f>
        <v>1.5</v>
      </c>
      <c r="G32" s="35">
        <f t="shared" si="0"/>
        <v>0.92500000000000004</v>
      </c>
      <c r="H32" s="226"/>
      <c r="I32" s="227"/>
      <c r="J32" s="227"/>
      <c r="K32" s="228"/>
      <c r="L32" s="80">
        <f>controle_CQE!L32</f>
        <v>34</v>
      </c>
      <c r="M32" s="8">
        <f>controle_CQE!M32+controle_CQP!M32</f>
        <v>20</v>
      </c>
      <c r="N32" s="8">
        <f>controle_CQE!N32+controle_CQP!N32</f>
        <v>1.5</v>
      </c>
      <c r="O32" s="35">
        <f t="shared" si="1"/>
        <v>0.92500000000000004</v>
      </c>
      <c r="P32" s="8">
        <f>controle_CQE!P32+controle_CQP!P32</f>
        <v>61</v>
      </c>
      <c r="Q32" s="8">
        <f>controle_CQE!Q32+controle_CQP!Q32</f>
        <v>40</v>
      </c>
      <c r="R32" s="8">
        <f>controle_CQE!R32+controle_CQP!R32</f>
        <v>3</v>
      </c>
      <c r="S32" s="35">
        <f t="shared" si="2"/>
        <v>0.92500000000000004</v>
      </c>
      <c r="T32" s="18"/>
    </row>
    <row r="33" spans="1:20" x14ac:dyDescent="0.25">
      <c r="A33" s="86" t="s">
        <v>32</v>
      </c>
      <c r="B33" s="48" t="s">
        <v>128</v>
      </c>
      <c r="C33" s="6">
        <v>300</v>
      </c>
      <c r="D33" s="80">
        <f>controle_CQE!D33</f>
        <v>45</v>
      </c>
      <c r="E33" s="8">
        <f>controle_CQE!E33+controle_CQP!E33</f>
        <v>21</v>
      </c>
      <c r="F33" s="8">
        <f>controle_CQE!F33+controle_CQP!F33</f>
        <v>2.75</v>
      </c>
      <c r="G33" s="35">
        <f t="shared" si="0"/>
        <v>0.86904761904761907</v>
      </c>
      <c r="H33" s="226"/>
      <c r="I33" s="227"/>
      <c r="J33" s="227"/>
      <c r="K33" s="228"/>
      <c r="L33" s="80">
        <f>controle_CQE!L33</f>
        <v>46</v>
      </c>
      <c r="M33" s="8">
        <f>controle_CQE!M33+controle_CQP!M33</f>
        <v>21</v>
      </c>
      <c r="N33" s="8">
        <f>controle_CQE!N33+controle_CQP!N33</f>
        <v>1</v>
      </c>
      <c r="O33" s="35">
        <f t="shared" si="1"/>
        <v>0.95238095238095233</v>
      </c>
      <c r="P33" s="8">
        <f>controle_CQE!P33+controle_CQP!P33</f>
        <v>182</v>
      </c>
      <c r="Q33" s="8">
        <f>controle_CQE!Q33+controle_CQP!Q33</f>
        <v>42</v>
      </c>
      <c r="R33" s="8">
        <f>controle_CQE!R33+controle_CQP!R33</f>
        <v>3.75</v>
      </c>
      <c r="S33" s="35">
        <f t="shared" si="2"/>
        <v>0.9107142857142857</v>
      </c>
      <c r="T33" s="18"/>
    </row>
    <row r="34" spans="1:20" x14ac:dyDescent="0.25">
      <c r="A34" s="86" t="s">
        <v>33</v>
      </c>
      <c r="B34" s="48" t="s">
        <v>129</v>
      </c>
      <c r="C34" s="6">
        <v>300</v>
      </c>
      <c r="D34" s="80">
        <f>controle_CQE!D34</f>
        <v>492</v>
      </c>
      <c r="E34" s="8">
        <f>controle_CQE!E34+controle_CQP!E34</f>
        <v>38</v>
      </c>
      <c r="F34" s="8">
        <f>controle_CQE!F34+controle_CQP!F34</f>
        <v>5</v>
      </c>
      <c r="G34" s="35">
        <f t="shared" si="0"/>
        <v>0.86842105263157898</v>
      </c>
      <c r="H34" s="226"/>
      <c r="I34" s="227"/>
      <c r="J34" s="227"/>
      <c r="K34" s="228"/>
      <c r="L34" s="80">
        <f>controle_CQE!L34</f>
        <v>464</v>
      </c>
      <c r="M34" s="8">
        <f>controle_CQE!M34+controle_CQP!M34</f>
        <v>36</v>
      </c>
      <c r="N34" s="8">
        <f>controle_CQE!N34+controle_CQP!N34</f>
        <v>2.75</v>
      </c>
      <c r="O34" s="35">
        <f t="shared" si="1"/>
        <v>0.92361111111111116</v>
      </c>
      <c r="P34" s="8">
        <f>controle_CQE!P34+controle_CQP!P34</f>
        <v>1912</v>
      </c>
      <c r="Q34" s="8">
        <f>controle_CQE!Q34+controle_CQP!Q34</f>
        <v>74</v>
      </c>
      <c r="R34" s="8">
        <f>controle_CQE!R34+controle_CQP!R34</f>
        <v>7.75</v>
      </c>
      <c r="S34" s="35">
        <f t="shared" si="2"/>
        <v>0.89527027027027029</v>
      </c>
      <c r="T34" s="18"/>
    </row>
    <row r="35" spans="1:20" x14ac:dyDescent="0.25">
      <c r="A35" s="86" t="s">
        <v>34</v>
      </c>
      <c r="B35" s="48" t="s">
        <v>130</v>
      </c>
      <c r="C35" s="6">
        <v>300</v>
      </c>
      <c r="D35" s="80">
        <f>controle_CQE!D35</f>
        <v>18</v>
      </c>
      <c r="E35" s="8">
        <f>controle_CQE!E35+controle_CQP!E35</f>
        <v>18</v>
      </c>
      <c r="F35" s="8">
        <f>controle_CQE!F35+controle_CQP!F35</f>
        <v>1</v>
      </c>
      <c r="G35" s="35">
        <f t="shared" si="0"/>
        <v>0.94444444444444442</v>
      </c>
      <c r="H35" s="226"/>
      <c r="I35" s="227"/>
      <c r="J35" s="227"/>
      <c r="K35" s="228"/>
      <c r="L35" s="80">
        <f>controle_CQE!L35</f>
        <v>18</v>
      </c>
      <c r="M35" s="8">
        <f>controle_CQE!M35+controle_CQP!M35</f>
        <v>18</v>
      </c>
      <c r="N35" s="8">
        <f>controle_CQE!N35+controle_CQP!N35</f>
        <v>2.5</v>
      </c>
      <c r="O35" s="35">
        <f t="shared" si="1"/>
        <v>0.86111111111111116</v>
      </c>
      <c r="P35" s="8">
        <f>controle_CQE!P35+controle_CQP!P35</f>
        <v>36</v>
      </c>
      <c r="Q35" s="8">
        <f>controle_CQE!Q35+controle_CQP!Q35</f>
        <v>36</v>
      </c>
      <c r="R35" s="8">
        <f>controle_CQE!R35+controle_CQP!R35</f>
        <v>3.5</v>
      </c>
      <c r="S35" s="35">
        <f t="shared" si="2"/>
        <v>0.90277777777777779</v>
      </c>
      <c r="T35" s="18"/>
    </row>
    <row r="36" spans="1:20" x14ac:dyDescent="0.25">
      <c r="A36" s="86" t="s">
        <v>35</v>
      </c>
      <c r="B36" s="48" t="s">
        <v>131</v>
      </c>
      <c r="C36" s="6">
        <v>300</v>
      </c>
      <c r="D36" s="80">
        <f>controle_CQE!D36</f>
        <v>2809</v>
      </c>
      <c r="E36" s="8">
        <f>controle_CQE!E36+controle_CQP!E36</f>
        <v>209</v>
      </c>
      <c r="F36" s="8">
        <f>controle_CQE!F36+controle_CQP!F36</f>
        <v>6.25</v>
      </c>
      <c r="G36" s="35">
        <f t="shared" si="0"/>
        <v>0.97009569377990434</v>
      </c>
      <c r="H36" s="226"/>
      <c r="I36" s="227"/>
      <c r="J36" s="227"/>
      <c r="K36" s="228"/>
      <c r="L36" s="80">
        <f>controle_CQE!L36</f>
        <v>2773</v>
      </c>
      <c r="M36" s="8">
        <f>controle_CQE!M36+controle_CQP!M36</f>
        <v>200</v>
      </c>
      <c r="N36" s="8">
        <f>controle_CQE!N36+controle_CQP!N36</f>
        <v>7</v>
      </c>
      <c r="O36" s="35">
        <f t="shared" si="1"/>
        <v>0.96499999999999997</v>
      </c>
      <c r="P36" s="8">
        <f>controle_CQE!P36+controle_CQP!P36</f>
        <v>11164</v>
      </c>
      <c r="Q36" s="8">
        <f>controle_CQE!Q36+controle_CQP!Q36</f>
        <v>409</v>
      </c>
      <c r="R36" s="8">
        <f>controle_CQE!R36+controle_CQP!R36</f>
        <v>13.25</v>
      </c>
      <c r="S36" s="35">
        <f t="shared" si="2"/>
        <v>0.96760391198044005</v>
      </c>
      <c r="T36" s="18"/>
    </row>
    <row r="37" spans="1:20" x14ac:dyDescent="0.25">
      <c r="A37" s="86" t="s">
        <v>36</v>
      </c>
      <c r="B37" s="48" t="s">
        <v>132</v>
      </c>
      <c r="C37" s="6">
        <v>300</v>
      </c>
      <c r="D37" s="80">
        <f>controle_CQE!D37</f>
        <v>543</v>
      </c>
      <c r="E37" s="8">
        <f>controle_CQE!E37+controle_CQP!E37</f>
        <v>40</v>
      </c>
      <c r="F37" s="8">
        <f>controle_CQE!F37+controle_CQP!F37</f>
        <v>6.5</v>
      </c>
      <c r="G37" s="35">
        <f t="shared" si="0"/>
        <v>0.83750000000000002</v>
      </c>
      <c r="H37" s="226"/>
      <c r="I37" s="227"/>
      <c r="J37" s="227"/>
      <c r="K37" s="228"/>
      <c r="L37" s="80">
        <f>controle_CQE!L37</f>
        <v>531</v>
      </c>
      <c r="M37" s="8">
        <f>controle_CQE!M37+controle_CQP!M37</f>
        <v>40</v>
      </c>
      <c r="N37" s="8">
        <f>controle_CQE!N37+controle_CQP!N37</f>
        <v>5.75</v>
      </c>
      <c r="O37" s="35">
        <f t="shared" si="1"/>
        <v>0.85624999999999996</v>
      </c>
      <c r="P37" s="8">
        <f>controle_CQE!P37+controle_CQP!P37</f>
        <v>2148</v>
      </c>
      <c r="Q37" s="8">
        <f>controle_CQE!Q37+controle_CQP!Q37</f>
        <v>80</v>
      </c>
      <c r="R37" s="8">
        <f>controle_CQE!R37+controle_CQP!R37</f>
        <v>12.25</v>
      </c>
      <c r="S37" s="35">
        <f t="shared" si="2"/>
        <v>0.84687500000000004</v>
      </c>
      <c r="T37" s="18"/>
    </row>
    <row r="38" spans="1:20" x14ac:dyDescent="0.25">
      <c r="A38" s="86" t="s">
        <v>37</v>
      </c>
      <c r="B38" s="48" t="s">
        <v>133</v>
      </c>
      <c r="C38" s="6">
        <v>300</v>
      </c>
      <c r="D38" s="80">
        <f>controle_CQE!D38</f>
        <v>36</v>
      </c>
      <c r="E38" s="8">
        <f>controle_CQE!E38+controle_CQP!E38</f>
        <v>13</v>
      </c>
      <c r="F38" s="8">
        <f>controle_CQE!F38+controle_CQP!F38</f>
        <v>0.5</v>
      </c>
      <c r="G38" s="35">
        <f t="shared" si="0"/>
        <v>0.96153846153846156</v>
      </c>
      <c r="H38" s="226"/>
      <c r="I38" s="227"/>
      <c r="J38" s="227"/>
      <c r="K38" s="228"/>
      <c r="L38" s="80">
        <f>controle_CQE!L38</f>
        <v>16</v>
      </c>
      <c r="M38" s="8">
        <f>controle_CQE!M38+controle_CQP!M38</f>
        <v>16</v>
      </c>
      <c r="N38" s="8">
        <f>controle_CQE!N38+controle_CQP!N38</f>
        <v>0</v>
      </c>
      <c r="O38" s="35">
        <f t="shared" si="1"/>
        <v>1</v>
      </c>
      <c r="P38" s="8">
        <f>controle_CQE!P38+controle_CQP!P38</f>
        <v>88</v>
      </c>
      <c r="Q38" s="8">
        <f>controle_CQE!Q38+controle_CQP!Q38</f>
        <v>29</v>
      </c>
      <c r="R38" s="8">
        <f>controle_CQE!R38+controle_CQP!R38</f>
        <v>0.5</v>
      </c>
      <c r="S38" s="35">
        <f t="shared" si="2"/>
        <v>0.98275862068965514</v>
      </c>
      <c r="T38" s="18"/>
    </row>
    <row r="39" spans="1:20" x14ac:dyDescent="0.25">
      <c r="A39" s="86" t="s">
        <v>38</v>
      </c>
      <c r="B39" s="48" t="s">
        <v>134</v>
      </c>
      <c r="C39" s="6">
        <v>300</v>
      </c>
      <c r="D39" s="80">
        <f>controle_CQE!D39</f>
        <v>11</v>
      </c>
      <c r="E39" s="8">
        <f>controle_CQE!E39+controle_CQP!E39</f>
        <v>11</v>
      </c>
      <c r="F39" s="8">
        <f>controle_CQE!F39+controle_CQP!F39</f>
        <v>1</v>
      </c>
      <c r="G39" s="35">
        <f t="shared" si="0"/>
        <v>0.90909090909090906</v>
      </c>
      <c r="H39" s="226"/>
      <c r="I39" s="227"/>
      <c r="J39" s="227"/>
      <c r="K39" s="228"/>
      <c r="L39" s="80">
        <f>controle_CQE!L39</f>
        <v>8</v>
      </c>
      <c r="M39" s="8">
        <f>controle_CQE!M39+controle_CQP!M39</f>
        <v>8</v>
      </c>
      <c r="N39" s="8">
        <f>controle_CQE!N39+controle_CQP!N39</f>
        <v>1</v>
      </c>
      <c r="O39" s="35">
        <f t="shared" si="1"/>
        <v>0.875</v>
      </c>
      <c r="P39" s="8">
        <f>controle_CQE!P39+controle_CQP!P39</f>
        <v>19</v>
      </c>
      <c r="Q39" s="8">
        <f>controle_CQE!Q39+controle_CQP!Q39</f>
        <v>19</v>
      </c>
      <c r="R39" s="8">
        <f>controle_CQE!R39+controle_CQP!R39</f>
        <v>2</v>
      </c>
      <c r="S39" s="35">
        <f t="shared" si="2"/>
        <v>0.89473684210526316</v>
      </c>
      <c r="T39" s="18"/>
    </row>
    <row r="40" spans="1:20" x14ac:dyDescent="0.25">
      <c r="A40" s="86" t="s">
        <v>39</v>
      </c>
      <c r="B40" s="48" t="s">
        <v>135</v>
      </c>
      <c r="C40" s="6">
        <v>300</v>
      </c>
      <c r="D40" s="80">
        <f>controle_CQE!D40</f>
        <v>120</v>
      </c>
      <c r="E40" s="8">
        <f>controle_CQE!E40+controle_CQP!E40</f>
        <v>22</v>
      </c>
      <c r="F40" s="8">
        <f>controle_CQE!F40+controle_CQP!F40</f>
        <v>1.5</v>
      </c>
      <c r="G40" s="35">
        <f t="shared" si="0"/>
        <v>0.93181818181818188</v>
      </c>
      <c r="H40" s="226"/>
      <c r="I40" s="227"/>
      <c r="J40" s="227"/>
      <c r="K40" s="228"/>
      <c r="L40" s="80">
        <f>controle_CQE!L40</f>
        <v>119</v>
      </c>
      <c r="M40" s="8">
        <f>controle_CQE!M40+controle_CQP!M40</f>
        <v>22</v>
      </c>
      <c r="N40" s="8">
        <f>controle_CQE!N40+controle_CQP!N40</f>
        <v>3</v>
      </c>
      <c r="O40" s="35">
        <f t="shared" si="1"/>
        <v>0.86363636363636365</v>
      </c>
      <c r="P40" s="8">
        <f>controle_CQE!P40+controle_CQP!P40</f>
        <v>478</v>
      </c>
      <c r="Q40" s="8">
        <f>controle_CQE!Q40+controle_CQP!Q40</f>
        <v>44</v>
      </c>
      <c r="R40" s="8">
        <f>controle_CQE!R40+controle_CQP!R40</f>
        <v>4.5</v>
      </c>
      <c r="S40" s="35">
        <f t="shared" si="2"/>
        <v>0.89772727272727271</v>
      </c>
      <c r="T40" s="18"/>
    </row>
    <row r="41" spans="1:20" x14ac:dyDescent="0.25">
      <c r="A41" s="86" t="s">
        <v>40</v>
      </c>
      <c r="B41" s="48" t="s">
        <v>136</v>
      </c>
      <c r="C41" s="6">
        <v>300</v>
      </c>
      <c r="D41" s="80">
        <f>controle_CQE!D41</f>
        <v>2931</v>
      </c>
      <c r="E41" s="8">
        <f>controle_CQE!E41+controle_CQP!E41</f>
        <v>227</v>
      </c>
      <c r="F41" s="8">
        <f>controle_CQE!F41+controle_CQP!F41</f>
        <v>18.75</v>
      </c>
      <c r="G41" s="35">
        <f t="shared" si="0"/>
        <v>0.91740088105726869</v>
      </c>
      <c r="H41" s="226"/>
      <c r="I41" s="227"/>
      <c r="J41" s="227"/>
      <c r="K41" s="228"/>
      <c r="L41" s="80">
        <f>controle_CQE!L41</f>
        <v>3036</v>
      </c>
      <c r="M41" s="8">
        <f>controle_CQE!M41+controle_CQP!M41</f>
        <v>234</v>
      </c>
      <c r="N41" s="8">
        <f>controle_CQE!N41+controle_CQP!N41</f>
        <v>28</v>
      </c>
      <c r="O41" s="35">
        <f t="shared" si="1"/>
        <v>0.88034188034188032</v>
      </c>
      <c r="P41" s="8">
        <f>controle_CQE!P41+controle_CQP!P41</f>
        <v>11934</v>
      </c>
      <c r="Q41" s="8">
        <f>controle_CQE!Q41+controle_CQP!Q41</f>
        <v>461</v>
      </c>
      <c r="R41" s="8">
        <f>controle_CQE!R41+controle_CQP!R41</f>
        <v>46.75</v>
      </c>
      <c r="S41" s="35">
        <f t="shared" si="2"/>
        <v>0.89859002169197399</v>
      </c>
      <c r="T41" s="18"/>
    </row>
    <row r="42" spans="1:20" x14ac:dyDescent="0.25">
      <c r="A42" s="86" t="s">
        <v>41</v>
      </c>
      <c r="B42" s="48" t="s">
        <v>137</v>
      </c>
      <c r="C42" s="6">
        <v>300</v>
      </c>
      <c r="D42" s="80">
        <f>controle_CQE!D42</f>
        <v>854</v>
      </c>
      <c r="E42" s="8">
        <f>controle_CQE!E42+controle_CQP!E42</f>
        <v>64</v>
      </c>
      <c r="F42" s="8">
        <f>controle_CQE!F42+controle_CQP!F42</f>
        <v>4</v>
      </c>
      <c r="G42" s="35">
        <f t="shared" si="0"/>
        <v>0.9375</v>
      </c>
      <c r="H42" s="226"/>
      <c r="I42" s="227"/>
      <c r="J42" s="227"/>
      <c r="K42" s="228"/>
      <c r="L42" s="80">
        <f>controle_CQE!L42</f>
        <v>823</v>
      </c>
      <c r="M42" s="8">
        <f>controle_CQE!M42+controle_CQP!M42</f>
        <v>62</v>
      </c>
      <c r="N42" s="8">
        <f>controle_CQE!N42+controle_CQP!N42</f>
        <v>6.5</v>
      </c>
      <c r="O42" s="35">
        <f t="shared" si="1"/>
        <v>0.89516129032258063</v>
      </c>
      <c r="P42" s="8">
        <f>controle_CQE!P42+controle_CQP!P42</f>
        <v>3354</v>
      </c>
      <c r="Q42" s="8">
        <f>controle_CQE!Q42+controle_CQP!Q42</f>
        <v>126</v>
      </c>
      <c r="R42" s="8">
        <f>controle_CQE!R42+controle_CQP!R42</f>
        <v>10.5</v>
      </c>
      <c r="S42" s="35">
        <f t="shared" si="2"/>
        <v>0.91666666666666663</v>
      </c>
      <c r="T42" s="18"/>
    </row>
    <row r="43" spans="1:20" x14ac:dyDescent="0.25">
      <c r="A43" s="86" t="s">
        <v>42</v>
      </c>
      <c r="B43" s="48" t="s">
        <v>138</v>
      </c>
      <c r="C43" s="6">
        <v>300</v>
      </c>
      <c r="D43" s="80">
        <f>controle_CQE!D43</f>
        <v>2931</v>
      </c>
      <c r="E43" s="8">
        <f>controle_CQE!E43+controle_CQP!E43</f>
        <v>227</v>
      </c>
      <c r="F43" s="8">
        <f>controle_CQE!F43+controle_CQP!F43</f>
        <v>32.25</v>
      </c>
      <c r="G43" s="35">
        <f t="shared" si="0"/>
        <v>0.85792951541850226</v>
      </c>
      <c r="H43" s="226"/>
      <c r="I43" s="227"/>
      <c r="J43" s="227"/>
      <c r="K43" s="228"/>
      <c r="L43" s="80">
        <f>controle_CQE!L43</f>
        <v>3036</v>
      </c>
      <c r="M43" s="8">
        <f>controle_CQE!M43+controle_CQP!M43</f>
        <v>231</v>
      </c>
      <c r="N43" s="8">
        <f>controle_CQE!N43+controle_CQP!N43</f>
        <v>25.25</v>
      </c>
      <c r="O43" s="35">
        <f t="shared" si="1"/>
        <v>0.89069264069264065</v>
      </c>
      <c r="P43" s="8">
        <f>controle_CQE!P43+controle_CQP!P43</f>
        <v>11934</v>
      </c>
      <c r="Q43" s="8">
        <f>controle_CQE!Q43+controle_CQP!Q43</f>
        <v>458</v>
      </c>
      <c r="R43" s="8">
        <f>controle_CQE!R43+controle_CQP!R43</f>
        <v>57.5</v>
      </c>
      <c r="S43" s="35">
        <f t="shared" si="2"/>
        <v>0.87445414847161573</v>
      </c>
      <c r="T43" s="18"/>
    </row>
    <row r="44" spans="1:20" x14ac:dyDescent="0.25">
      <c r="A44" s="86" t="s">
        <v>43</v>
      </c>
      <c r="B44" s="48" t="s">
        <v>139</v>
      </c>
      <c r="C44" s="6">
        <v>300</v>
      </c>
      <c r="D44" s="80">
        <f>controle_CQE!D44</f>
        <v>1749</v>
      </c>
      <c r="E44" s="8">
        <f>controle_CQE!E44+controle_CQP!E44</f>
        <v>132</v>
      </c>
      <c r="F44" s="8">
        <f>controle_CQE!F44+controle_CQP!F44</f>
        <v>20.5</v>
      </c>
      <c r="G44" s="35">
        <f t="shared" si="0"/>
        <v>0.84469696969696972</v>
      </c>
      <c r="H44" s="226"/>
      <c r="I44" s="227"/>
      <c r="J44" s="227"/>
      <c r="K44" s="228"/>
      <c r="L44" s="80">
        <f>controle_CQE!L44</f>
        <v>1737</v>
      </c>
      <c r="M44" s="8">
        <f>controle_CQE!M44+controle_CQP!M44</f>
        <v>126</v>
      </c>
      <c r="N44" s="8">
        <f>controle_CQE!N44+controle_CQP!N44</f>
        <v>21.75</v>
      </c>
      <c r="O44" s="35">
        <f t="shared" si="1"/>
        <v>0.82738095238095233</v>
      </c>
      <c r="P44" s="8">
        <f>controle_CQE!P44+controle_CQP!P44</f>
        <v>6972</v>
      </c>
      <c r="Q44" s="8">
        <f>controle_CQE!Q44+controle_CQP!Q44</f>
        <v>258</v>
      </c>
      <c r="R44" s="8">
        <f>controle_CQE!R44+controle_CQP!R44</f>
        <v>42.25</v>
      </c>
      <c r="S44" s="35">
        <f t="shared" si="2"/>
        <v>0.83624031007751931</v>
      </c>
      <c r="T44" s="18"/>
    </row>
    <row r="45" spans="1:20" x14ac:dyDescent="0.25">
      <c r="A45" s="86" t="s">
        <v>44</v>
      </c>
      <c r="B45" s="48" t="s">
        <v>140</v>
      </c>
      <c r="C45" s="6">
        <v>300</v>
      </c>
      <c r="D45" s="80">
        <f>controle_CQE!D45</f>
        <v>386</v>
      </c>
      <c r="E45" s="8">
        <f>controle_CQE!E45+controle_CQP!E45</f>
        <v>31</v>
      </c>
      <c r="F45" s="8">
        <f>controle_CQE!F45+controle_CQP!F45</f>
        <v>5</v>
      </c>
      <c r="G45" s="35">
        <f t="shared" si="0"/>
        <v>0.83870967741935487</v>
      </c>
      <c r="H45" s="226"/>
      <c r="I45" s="227"/>
      <c r="J45" s="227"/>
      <c r="K45" s="228"/>
      <c r="L45" s="80">
        <f>controle_CQE!L45</f>
        <v>355</v>
      </c>
      <c r="M45" s="8">
        <f>controle_CQE!M45+controle_CQP!M45</f>
        <v>28</v>
      </c>
      <c r="N45" s="8">
        <f>controle_CQE!N45+controle_CQP!N45</f>
        <v>4</v>
      </c>
      <c r="O45" s="35">
        <f t="shared" si="1"/>
        <v>0.85714285714285721</v>
      </c>
      <c r="P45" s="8">
        <f>controle_CQE!P45+controle_CQP!P45</f>
        <v>1482</v>
      </c>
      <c r="Q45" s="8">
        <f>controle_CQE!Q45+controle_CQP!Q45</f>
        <v>59</v>
      </c>
      <c r="R45" s="8">
        <f>controle_CQE!R45+controle_CQP!R45</f>
        <v>9</v>
      </c>
      <c r="S45" s="35">
        <f t="shared" si="2"/>
        <v>0.84745762711864403</v>
      </c>
      <c r="T45" s="18"/>
    </row>
    <row r="46" spans="1:20" x14ac:dyDescent="0.25">
      <c r="A46" s="86" t="s">
        <v>45</v>
      </c>
      <c r="B46" s="48" t="s">
        <v>141</v>
      </c>
      <c r="C46" s="6">
        <v>300</v>
      </c>
      <c r="D46" s="80">
        <f>controle_CQE!D46</f>
        <v>2931</v>
      </c>
      <c r="E46" s="8">
        <f>controle_CQE!E46+controle_CQP!E46</f>
        <v>228</v>
      </c>
      <c r="F46" s="8">
        <f>controle_CQE!F46+controle_CQP!F46</f>
        <v>20</v>
      </c>
      <c r="G46" s="35">
        <f t="shared" si="0"/>
        <v>0.91228070175438591</v>
      </c>
      <c r="H46" s="226"/>
      <c r="I46" s="227"/>
      <c r="J46" s="227"/>
      <c r="K46" s="228"/>
      <c r="L46" s="80">
        <f>controle_CQE!L46</f>
        <v>3036</v>
      </c>
      <c r="M46" s="8">
        <f>controle_CQE!M46+controle_CQP!M46</f>
        <v>233</v>
      </c>
      <c r="N46" s="8">
        <f>controle_CQE!N46+controle_CQP!N46</f>
        <v>33</v>
      </c>
      <c r="O46" s="35">
        <f t="shared" si="1"/>
        <v>0.85836909871244638</v>
      </c>
      <c r="P46" s="8">
        <f>controle_CQE!P46+controle_CQP!P46</f>
        <v>11934</v>
      </c>
      <c r="Q46" s="8">
        <f>controle_CQE!Q46+controle_CQP!Q46</f>
        <v>461</v>
      </c>
      <c r="R46" s="8">
        <f>controle_CQE!R46+controle_CQP!R46</f>
        <v>53</v>
      </c>
      <c r="S46" s="35">
        <f t="shared" si="2"/>
        <v>0.88503253796095449</v>
      </c>
      <c r="T46" s="18"/>
    </row>
    <row r="47" spans="1:20" x14ac:dyDescent="0.25">
      <c r="A47" s="86" t="s">
        <v>46</v>
      </c>
      <c r="B47" s="48" t="s">
        <v>142</v>
      </c>
      <c r="C47" s="6">
        <v>300</v>
      </c>
      <c r="D47" s="80">
        <f>controle_CQE!D47</f>
        <v>2931</v>
      </c>
      <c r="E47" s="8">
        <f>controle_CQE!E47+controle_CQP!E47</f>
        <v>229</v>
      </c>
      <c r="F47" s="8">
        <f>controle_CQE!F47+controle_CQP!F47</f>
        <v>31.25</v>
      </c>
      <c r="G47" s="35">
        <f t="shared" si="0"/>
        <v>0.86353711790393017</v>
      </c>
      <c r="H47" s="226"/>
      <c r="I47" s="227"/>
      <c r="J47" s="227"/>
      <c r="K47" s="228"/>
      <c r="L47" s="80">
        <f>controle_CQE!L47</f>
        <v>3036</v>
      </c>
      <c r="M47" s="8">
        <f>controle_CQE!M47+controle_CQP!M47</f>
        <v>233</v>
      </c>
      <c r="N47" s="8">
        <f>controle_CQE!N47+controle_CQP!N47</f>
        <v>16.5</v>
      </c>
      <c r="O47" s="35">
        <f t="shared" si="1"/>
        <v>0.92918454935622319</v>
      </c>
      <c r="P47" s="8">
        <f>controle_CQE!P47+controle_CQP!P47</f>
        <v>11934</v>
      </c>
      <c r="Q47" s="8">
        <f>controle_CQE!Q47+controle_CQP!Q47</f>
        <v>462</v>
      </c>
      <c r="R47" s="8">
        <f>controle_CQE!R47+controle_CQP!R47</f>
        <v>47.75</v>
      </c>
      <c r="S47" s="35">
        <f t="shared" si="2"/>
        <v>0.89664502164502169</v>
      </c>
      <c r="T47" s="18"/>
    </row>
    <row r="48" spans="1:20" x14ac:dyDescent="0.25">
      <c r="A48" s="86" t="s">
        <v>47</v>
      </c>
      <c r="B48" s="48" t="s">
        <v>143</v>
      </c>
      <c r="C48" s="6">
        <v>300</v>
      </c>
      <c r="D48" s="80">
        <f>controle_CQE!D48</f>
        <v>607</v>
      </c>
      <c r="E48" s="8">
        <f>controle_CQE!E48+controle_CQP!E48</f>
        <v>45</v>
      </c>
      <c r="F48" s="8">
        <f>controle_CQE!F48+controle_CQP!F48</f>
        <v>5</v>
      </c>
      <c r="G48" s="35">
        <f t="shared" si="0"/>
        <v>0.88888888888888884</v>
      </c>
      <c r="H48" s="226"/>
      <c r="I48" s="227"/>
      <c r="J48" s="227"/>
      <c r="K48" s="228"/>
      <c r="L48" s="80">
        <f>controle_CQE!L48</f>
        <v>612</v>
      </c>
      <c r="M48" s="8">
        <f>controle_CQE!M48+controle_CQP!M48</f>
        <v>46</v>
      </c>
      <c r="N48" s="8">
        <f>controle_CQE!N48+controle_CQP!N48</f>
        <v>2.5</v>
      </c>
      <c r="O48" s="35">
        <f t="shared" si="1"/>
        <v>0.94565217391304346</v>
      </c>
      <c r="P48" s="8">
        <f>controle_CQE!P48+controle_CQP!P48</f>
        <v>2438</v>
      </c>
      <c r="Q48" s="8">
        <f>controle_CQE!Q48+controle_CQP!Q48</f>
        <v>91</v>
      </c>
      <c r="R48" s="8">
        <f>controle_CQE!R48+controle_CQP!R48</f>
        <v>7.5</v>
      </c>
      <c r="S48" s="35">
        <f t="shared" si="2"/>
        <v>0.91758241758241754</v>
      </c>
      <c r="T48" s="18"/>
    </row>
    <row r="49" spans="1:20" x14ac:dyDescent="0.25">
      <c r="A49" s="86" t="s">
        <v>48</v>
      </c>
      <c r="B49" s="48" t="s">
        <v>144</v>
      </c>
      <c r="C49" s="6">
        <v>300</v>
      </c>
      <c r="D49" s="80">
        <f>controle_CQE!D49</f>
        <v>1531</v>
      </c>
      <c r="E49" s="8">
        <f>controle_CQE!E49+controle_CQP!E49</f>
        <v>114</v>
      </c>
      <c r="F49" s="8">
        <f>controle_CQE!F49+controle_CQP!F49</f>
        <v>14</v>
      </c>
      <c r="G49" s="35">
        <f t="shared" si="0"/>
        <v>0.87719298245614041</v>
      </c>
      <c r="H49" s="226"/>
      <c r="I49" s="227"/>
      <c r="J49" s="227"/>
      <c r="K49" s="228"/>
      <c r="L49" s="80">
        <f>controle_CQE!L49</f>
        <v>1264</v>
      </c>
      <c r="M49" s="8">
        <f>controle_CQE!M49+controle_CQP!M49</f>
        <v>96</v>
      </c>
      <c r="N49" s="8">
        <f>controle_CQE!N49+controle_CQP!N49</f>
        <v>9.5</v>
      </c>
      <c r="O49" s="35">
        <f t="shared" si="1"/>
        <v>0.90104166666666663</v>
      </c>
      <c r="P49" s="8">
        <f>controle_CQE!P49+controle_CQP!P49</f>
        <v>5590</v>
      </c>
      <c r="Q49" s="8">
        <f>controle_CQE!Q49+controle_CQP!Q49</f>
        <v>210</v>
      </c>
      <c r="R49" s="8">
        <f>controle_CQE!R49+controle_CQP!R49</f>
        <v>23.5</v>
      </c>
      <c r="S49" s="35">
        <f t="shared" si="2"/>
        <v>0.88809523809523805</v>
      </c>
      <c r="T49" s="18"/>
    </row>
    <row r="50" spans="1:20" x14ac:dyDescent="0.25">
      <c r="A50" s="86" t="s">
        <v>49</v>
      </c>
      <c r="B50" s="48" t="s">
        <v>145</v>
      </c>
      <c r="C50" s="6">
        <v>50</v>
      </c>
      <c r="D50" s="80">
        <f>controle_CQE!D50</f>
        <v>2877</v>
      </c>
      <c r="E50" s="8">
        <f>controle_CQE!E50+controle_CQP!E50</f>
        <v>215</v>
      </c>
      <c r="F50" s="8">
        <f>controle_CQE!F50+controle_CQP!F50</f>
        <v>20</v>
      </c>
      <c r="G50" s="35">
        <f t="shared" si="0"/>
        <v>0.90697674418604657</v>
      </c>
      <c r="H50" s="226"/>
      <c r="I50" s="227"/>
      <c r="J50" s="227"/>
      <c r="K50" s="228"/>
      <c r="L50" s="80">
        <f>controle_CQE!L50</f>
        <v>2857</v>
      </c>
      <c r="M50" s="8">
        <f>controle_CQE!M50+controle_CQP!M50</f>
        <v>216</v>
      </c>
      <c r="N50" s="8">
        <f>controle_CQE!N50+controle_CQP!N50</f>
        <v>30.75</v>
      </c>
      <c r="O50" s="35">
        <f t="shared" si="1"/>
        <v>0.85763888888888884</v>
      </c>
      <c r="P50" s="8">
        <f>controle_CQE!P50+controle_CQP!P50</f>
        <v>11468</v>
      </c>
      <c r="Q50" s="8">
        <f>controle_CQE!Q50+controle_CQP!Q50</f>
        <v>431</v>
      </c>
      <c r="R50" s="8">
        <f>controle_CQE!R50+controle_CQP!R50</f>
        <v>50.75</v>
      </c>
      <c r="S50" s="35">
        <f t="shared" si="2"/>
        <v>0.88225058004640367</v>
      </c>
      <c r="T50" s="18"/>
    </row>
    <row r="51" spans="1:20" x14ac:dyDescent="0.25">
      <c r="A51" s="86" t="s">
        <v>50</v>
      </c>
      <c r="B51" s="48" t="s">
        <v>146</v>
      </c>
      <c r="C51" s="6">
        <v>300</v>
      </c>
      <c r="D51" s="80">
        <f>controle_CQE!D51</f>
        <v>566</v>
      </c>
      <c r="E51" s="8">
        <f>controle_CQE!E51+controle_CQP!E51</f>
        <v>44</v>
      </c>
      <c r="F51" s="8">
        <f>controle_CQE!F51+controle_CQP!F51</f>
        <v>3</v>
      </c>
      <c r="G51" s="35">
        <f t="shared" si="0"/>
        <v>0.93181818181818188</v>
      </c>
      <c r="H51" s="226"/>
      <c r="I51" s="227"/>
      <c r="J51" s="227"/>
      <c r="K51" s="228"/>
      <c r="L51" s="80">
        <f>controle_CQE!L51</f>
        <v>876</v>
      </c>
      <c r="M51" s="8">
        <f>controle_CQE!M51+controle_CQP!M51</f>
        <v>65</v>
      </c>
      <c r="N51" s="8">
        <f>controle_CQE!N51+controle_CQP!N51</f>
        <v>7.5</v>
      </c>
      <c r="O51" s="35">
        <f t="shared" si="1"/>
        <v>0.88461538461538458</v>
      </c>
      <c r="P51" s="8">
        <f>controle_CQE!P51+controle_CQP!P51</f>
        <v>2884</v>
      </c>
      <c r="Q51" s="8">
        <f>controle_CQE!Q51+controle_CQP!Q51</f>
        <v>109</v>
      </c>
      <c r="R51" s="8">
        <f>controle_CQE!R51+controle_CQP!R51</f>
        <v>10.5</v>
      </c>
      <c r="S51" s="35">
        <f t="shared" si="2"/>
        <v>0.90366972477064222</v>
      </c>
      <c r="T51" s="18"/>
    </row>
    <row r="52" spans="1:20" x14ac:dyDescent="0.25">
      <c r="A52" s="86" t="s">
        <v>51</v>
      </c>
      <c r="B52" s="48" t="s">
        <v>147</v>
      </c>
      <c r="C52" s="6">
        <v>300</v>
      </c>
      <c r="D52" s="80">
        <f>controle_CQE!D52</f>
        <v>58</v>
      </c>
      <c r="E52" s="8">
        <f>controle_CQE!E52+controle_CQP!E52</f>
        <v>21</v>
      </c>
      <c r="F52" s="8">
        <f>controle_CQE!F52+controle_CQP!F52</f>
        <v>4</v>
      </c>
      <c r="G52" s="35">
        <f t="shared" si="0"/>
        <v>0.80952380952380953</v>
      </c>
      <c r="H52" s="226"/>
      <c r="I52" s="227"/>
      <c r="J52" s="227"/>
      <c r="K52" s="228"/>
      <c r="L52" s="80">
        <f>controle_CQE!L52</f>
        <v>53</v>
      </c>
      <c r="M52" s="8">
        <f>controle_CQE!M52+controle_CQP!M52</f>
        <v>21</v>
      </c>
      <c r="N52" s="8">
        <f>controle_CQE!N52+controle_CQP!N52</f>
        <v>4.25</v>
      </c>
      <c r="O52" s="35">
        <f t="shared" si="1"/>
        <v>0.79761904761904767</v>
      </c>
      <c r="P52" s="8">
        <f>controle_CQE!P52+controle_CQP!P52</f>
        <v>222</v>
      </c>
      <c r="Q52" s="8">
        <f>controle_CQE!Q52+controle_CQP!Q52</f>
        <v>42</v>
      </c>
      <c r="R52" s="8">
        <f>controle_CQE!R52+controle_CQP!R52</f>
        <v>8.25</v>
      </c>
      <c r="S52" s="35">
        <f t="shared" si="2"/>
        <v>0.8035714285714286</v>
      </c>
      <c r="T52" s="18"/>
    </row>
    <row r="53" spans="1:20" x14ac:dyDescent="0.25">
      <c r="A53" s="86" t="s">
        <v>52</v>
      </c>
      <c r="B53" s="48" t="s">
        <v>148</v>
      </c>
      <c r="C53" s="6">
        <v>300</v>
      </c>
      <c r="D53" s="80">
        <f>controle_CQE!D53</f>
        <v>292</v>
      </c>
      <c r="E53" s="8">
        <f>controle_CQE!E53+controle_CQP!E53</f>
        <v>29</v>
      </c>
      <c r="F53" s="8">
        <f>controle_CQE!F53+controle_CQP!F53</f>
        <v>2.75</v>
      </c>
      <c r="G53" s="35">
        <f t="shared" si="0"/>
        <v>0.90517241379310343</v>
      </c>
      <c r="H53" s="226"/>
      <c r="I53" s="227"/>
      <c r="J53" s="227"/>
      <c r="K53" s="228"/>
      <c r="L53" s="80">
        <f>controle_CQE!L53</f>
        <v>189</v>
      </c>
      <c r="M53" s="8">
        <f>controle_CQE!M53+controle_CQP!M53</f>
        <v>31</v>
      </c>
      <c r="N53" s="8">
        <f>controle_CQE!N53+controle_CQP!N53</f>
        <v>5</v>
      </c>
      <c r="O53" s="35">
        <f t="shared" si="1"/>
        <v>0.83870967741935487</v>
      </c>
      <c r="P53" s="8">
        <f>controle_CQE!P53+controle_CQP!P53</f>
        <v>962</v>
      </c>
      <c r="Q53" s="8">
        <f>controle_CQE!Q53+controle_CQP!Q53</f>
        <v>60</v>
      </c>
      <c r="R53" s="8">
        <f>controle_CQE!R53+controle_CQP!R53</f>
        <v>7.75</v>
      </c>
      <c r="S53" s="35">
        <f t="shared" si="2"/>
        <v>0.87083333333333335</v>
      </c>
      <c r="T53" s="18"/>
    </row>
    <row r="54" spans="1:20" x14ac:dyDescent="0.25">
      <c r="A54" s="86" t="s">
        <v>53</v>
      </c>
      <c r="B54" s="48" t="s">
        <v>149</v>
      </c>
      <c r="C54" s="6">
        <v>300</v>
      </c>
      <c r="D54" s="80">
        <f>controle_CQE!D54</f>
        <v>1722</v>
      </c>
      <c r="E54" s="8">
        <f>controle_CQE!E54+controle_CQP!E54</f>
        <v>160</v>
      </c>
      <c r="F54" s="8">
        <f>controle_CQE!F54+controle_CQP!F54</f>
        <v>21.25</v>
      </c>
      <c r="G54" s="35">
        <f t="shared" si="0"/>
        <v>0.8671875</v>
      </c>
      <c r="H54" s="226"/>
      <c r="I54" s="227"/>
      <c r="J54" s="227"/>
      <c r="K54" s="228"/>
      <c r="L54" s="80">
        <f>controle_CQE!L54</f>
        <v>2899</v>
      </c>
      <c r="M54" s="8">
        <f>controle_CQE!M54+controle_CQP!M54</f>
        <v>273</v>
      </c>
      <c r="N54" s="8">
        <f>controle_CQE!N54+controle_CQP!N54</f>
        <v>30</v>
      </c>
      <c r="O54" s="35">
        <f t="shared" si="1"/>
        <v>0.89010989010989006</v>
      </c>
      <c r="P54" s="8">
        <f>controle_CQE!P54+controle_CQP!P54</f>
        <v>9242</v>
      </c>
      <c r="Q54" s="8">
        <f>controle_CQE!Q54+controle_CQP!Q54</f>
        <v>433</v>
      </c>
      <c r="R54" s="8">
        <f>controle_CQE!R54+controle_CQP!R54</f>
        <v>51.25</v>
      </c>
      <c r="S54" s="35">
        <f t="shared" si="2"/>
        <v>0.88163972286374137</v>
      </c>
      <c r="T54" s="18"/>
    </row>
    <row r="55" spans="1:20" x14ac:dyDescent="0.25">
      <c r="A55" s="86" t="s">
        <v>54</v>
      </c>
      <c r="B55" s="48" t="s">
        <v>150</v>
      </c>
      <c r="C55" s="6">
        <v>300</v>
      </c>
      <c r="D55" s="80">
        <f>controle_CQE!D55</f>
        <v>400</v>
      </c>
      <c r="E55" s="8">
        <f>controle_CQE!E55+controle_CQP!E55</f>
        <v>38</v>
      </c>
      <c r="F55" s="8">
        <f>controle_CQE!F55+controle_CQP!F55</f>
        <v>6.5</v>
      </c>
      <c r="G55" s="35">
        <f t="shared" si="0"/>
        <v>0.82894736842105265</v>
      </c>
      <c r="H55" s="226"/>
      <c r="I55" s="227"/>
      <c r="J55" s="227"/>
      <c r="K55" s="228"/>
      <c r="L55" s="80">
        <f>controle_CQE!L55</f>
        <v>304</v>
      </c>
      <c r="M55" s="8">
        <f>controle_CQE!M55+controle_CQP!M55</f>
        <v>37</v>
      </c>
      <c r="N55" s="8">
        <f>controle_CQE!N55+controle_CQP!N55</f>
        <v>8.5</v>
      </c>
      <c r="O55" s="35">
        <f t="shared" si="1"/>
        <v>0.77027027027027029</v>
      </c>
      <c r="P55" s="8">
        <f>controle_CQE!P55+controle_CQP!P55</f>
        <v>1408</v>
      </c>
      <c r="Q55" s="8">
        <f>controle_CQE!Q55+controle_CQP!Q55</f>
        <v>75</v>
      </c>
      <c r="R55" s="8">
        <f>controle_CQE!R55+controle_CQP!R55</f>
        <v>15</v>
      </c>
      <c r="S55" s="35">
        <f t="shared" si="2"/>
        <v>0.8</v>
      </c>
      <c r="T55" s="18"/>
    </row>
    <row r="56" spans="1:20" x14ac:dyDescent="0.25">
      <c r="A56" s="86" t="s">
        <v>55</v>
      </c>
      <c r="B56" s="48" t="s">
        <v>151</v>
      </c>
      <c r="C56" s="6">
        <v>300</v>
      </c>
      <c r="D56" s="80">
        <f>controle_CQE!D56</f>
        <v>2931</v>
      </c>
      <c r="E56" s="8">
        <f>controle_CQE!E56+controle_CQP!E56</f>
        <v>227</v>
      </c>
      <c r="F56" s="8">
        <f>controle_CQE!F56+controle_CQP!F56</f>
        <v>30.25</v>
      </c>
      <c r="G56" s="35">
        <f t="shared" si="0"/>
        <v>0.86674008810572689</v>
      </c>
      <c r="H56" s="229"/>
      <c r="I56" s="230"/>
      <c r="J56" s="230"/>
      <c r="K56" s="231"/>
      <c r="L56" s="80">
        <f>controle_CQE!L56</f>
        <v>3036</v>
      </c>
      <c r="M56" s="8">
        <f>controle_CQE!M56+controle_CQP!M56</f>
        <v>234</v>
      </c>
      <c r="N56" s="8">
        <f>controle_CQE!N56+controle_CQP!N56</f>
        <v>37.75</v>
      </c>
      <c r="O56" s="35">
        <f t="shared" si="1"/>
        <v>0.83867521367521369</v>
      </c>
      <c r="P56" s="8">
        <f>controle_CQE!P56+controle_CQP!P56</f>
        <v>11934</v>
      </c>
      <c r="Q56" s="8">
        <f>controle_CQE!Q56+controle_CQP!Q56</f>
        <v>461</v>
      </c>
      <c r="R56" s="8">
        <f>controle_CQE!R56+controle_CQP!R56</f>
        <v>68</v>
      </c>
      <c r="S56" s="35">
        <f t="shared" si="2"/>
        <v>0.85249457700650755</v>
      </c>
      <c r="T56" s="18"/>
    </row>
    <row r="57" spans="1:20" x14ac:dyDescent="0.25">
      <c r="A57" s="88"/>
      <c r="B57" s="76"/>
      <c r="C57" s="7"/>
      <c r="D57" s="7"/>
      <c r="E57" s="7"/>
      <c r="F57" s="7"/>
      <c r="G57" s="7"/>
      <c r="H57" s="9"/>
      <c r="I57" s="3"/>
      <c r="J57" s="3"/>
      <c r="K57" s="10"/>
      <c r="L57" s="7"/>
      <c r="M57" s="7"/>
      <c r="N57" s="7"/>
      <c r="O57" s="7"/>
      <c r="P57" s="7"/>
      <c r="Q57" s="7"/>
      <c r="R57" s="7"/>
      <c r="S57" s="7"/>
      <c r="T57" s="18"/>
    </row>
    <row r="58" spans="1:20" x14ac:dyDescent="0.25">
      <c r="A58" s="86" t="s">
        <v>61</v>
      </c>
      <c r="B58" s="48" t="s">
        <v>152</v>
      </c>
      <c r="C58" s="6">
        <v>50</v>
      </c>
      <c r="D58" s="8">
        <f>controle_CQE!D58</f>
        <v>21195</v>
      </c>
      <c r="E58" s="8">
        <f>controle_CQE!E58+controle_CQP!E58</f>
        <v>1810</v>
      </c>
      <c r="F58" s="8">
        <f>controle_CQE!F58+controle_CQP!F58</f>
        <v>35.25</v>
      </c>
      <c r="G58" s="35">
        <f t="shared" si="0"/>
        <v>0.980524861878453</v>
      </c>
      <c r="H58" s="220"/>
      <c r="I58" s="221"/>
      <c r="J58" s="221"/>
      <c r="K58" s="222"/>
      <c r="L58" s="8">
        <f>controle_CQE!L58</f>
        <v>20720</v>
      </c>
      <c r="M58" s="8">
        <f>controle_CQE!M58+controle_CQP!M58</f>
        <v>1298</v>
      </c>
      <c r="N58" s="8">
        <f>controle_CQE!N58+controle_CQP!N58</f>
        <v>23</v>
      </c>
      <c r="O58" s="35">
        <f t="shared" si="1"/>
        <v>0.98228043143297383</v>
      </c>
      <c r="P58" s="8">
        <f>controle_CQE!P58+controle_CQP!P58</f>
        <v>83830</v>
      </c>
      <c r="Q58" s="8">
        <f>controle_CQE!Q58+controle_CQP!Q58</f>
        <v>3108</v>
      </c>
      <c r="R58" s="8">
        <f>controle_CQE!R58+controle_CQP!R58</f>
        <v>58.25</v>
      </c>
      <c r="S58" s="35">
        <f t="shared" si="2"/>
        <v>0.98125804375804371</v>
      </c>
      <c r="T58" s="18"/>
    </row>
    <row r="59" spans="1:20" x14ac:dyDescent="0.25">
      <c r="A59" s="86" t="s">
        <v>62</v>
      </c>
      <c r="B59" s="48" t="s">
        <v>153</v>
      </c>
      <c r="C59" s="6">
        <v>300</v>
      </c>
      <c r="D59" s="8">
        <f>controle_CQE!D59</f>
        <v>5129</v>
      </c>
      <c r="E59" s="8">
        <f>controle_CQE!E59+controle_CQP!E59</f>
        <v>460</v>
      </c>
      <c r="F59" s="8">
        <f>controle_CQE!F59+controle_CQP!F59</f>
        <v>20.5</v>
      </c>
      <c r="G59" s="35">
        <f t="shared" si="0"/>
        <v>0.95543478260869563</v>
      </c>
      <c r="H59" s="226"/>
      <c r="I59" s="227"/>
      <c r="J59" s="227"/>
      <c r="K59" s="228"/>
      <c r="L59" s="8">
        <f>controle_CQE!L59</f>
        <v>4587</v>
      </c>
      <c r="M59" s="8">
        <f>controle_CQE!M59+controle_CQP!M59</f>
        <v>412</v>
      </c>
      <c r="N59" s="8">
        <f>controle_CQE!N59+controle_CQP!N59</f>
        <v>30.75</v>
      </c>
      <c r="O59" s="35">
        <f t="shared" si="1"/>
        <v>0.92536407766990292</v>
      </c>
      <c r="P59" s="8">
        <f>controle_CQE!P59+controle_CQP!P59</f>
        <v>19432</v>
      </c>
      <c r="Q59" s="8">
        <f>controle_CQE!Q59+controle_CQP!Q59</f>
        <v>872</v>
      </c>
      <c r="R59" s="8">
        <f>controle_CQE!R59+controle_CQP!R59</f>
        <v>51.25</v>
      </c>
      <c r="S59" s="35">
        <f t="shared" si="2"/>
        <v>0.94122706422018343</v>
      </c>
      <c r="T59" s="18"/>
    </row>
    <row r="60" spans="1:20" x14ac:dyDescent="0.25">
      <c r="A60" s="86" t="s">
        <v>63</v>
      </c>
      <c r="B60" s="48" t="s">
        <v>154</v>
      </c>
      <c r="C60" s="6">
        <v>300</v>
      </c>
      <c r="D60" s="8">
        <f>controle_CQE!D60</f>
        <v>18552</v>
      </c>
      <c r="E60" s="8">
        <f>controle_CQE!E60+controle_CQP!E60</f>
        <v>2066</v>
      </c>
      <c r="F60" s="8">
        <f>controle_CQE!F60+controle_CQP!F60</f>
        <v>140.75</v>
      </c>
      <c r="G60" s="35">
        <f t="shared" si="0"/>
        <v>0.93187318489835436</v>
      </c>
      <c r="H60" s="226"/>
      <c r="I60" s="227"/>
      <c r="J60" s="227"/>
      <c r="K60" s="228"/>
      <c r="L60" s="8">
        <f>controle_CQE!L60</f>
        <v>19185</v>
      </c>
      <c r="M60" s="8">
        <f>controle_CQE!M60+controle_CQP!M60</f>
        <v>2135</v>
      </c>
      <c r="N60" s="8">
        <f>controle_CQE!N60+controle_CQP!N60</f>
        <v>167.75</v>
      </c>
      <c r="O60" s="35">
        <f t="shared" si="1"/>
        <v>0.92142857142857149</v>
      </c>
      <c r="P60" s="8">
        <f>controle_CQE!P60+controle_CQP!P60</f>
        <v>75474</v>
      </c>
      <c r="Q60" s="8">
        <f>controle_CQE!Q60+controle_CQP!Q60</f>
        <v>4201</v>
      </c>
      <c r="R60" s="8">
        <f>controle_CQE!R60+controle_CQP!R60</f>
        <v>308.5</v>
      </c>
      <c r="S60" s="35">
        <f t="shared" si="2"/>
        <v>0.92656510354677457</v>
      </c>
      <c r="T60" s="18"/>
    </row>
    <row r="61" spans="1:20" x14ac:dyDescent="0.25">
      <c r="A61" s="86" t="s">
        <v>64</v>
      </c>
      <c r="B61" s="48" t="s">
        <v>155</v>
      </c>
      <c r="C61" s="6">
        <v>300</v>
      </c>
      <c r="D61" s="8">
        <f>controle_CQE!D61</f>
        <v>2322</v>
      </c>
      <c r="E61" s="8">
        <f>controle_CQE!E61+controle_CQP!E61</f>
        <v>211</v>
      </c>
      <c r="F61" s="8">
        <f>controle_CQE!F61+controle_CQP!F61</f>
        <v>17.25</v>
      </c>
      <c r="G61" s="35">
        <f t="shared" si="0"/>
        <v>0.91824644549763035</v>
      </c>
      <c r="H61" s="226"/>
      <c r="I61" s="227"/>
      <c r="J61" s="227"/>
      <c r="K61" s="228"/>
      <c r="L61" s="8">
        <f>controle_CQE!L61</f>
        <v>2048</v>
      </c>
      <c r="M61" s="8">
        <f>controle_CQE!M61+controle_CQP!M61</f>
        <v>186</v>
      </c>
      <c r="N61" s="8">
        <f>controle_CQE!N61+controle_CQP!N61</f>
        <v>25.5</v>
      </c>
      <c r="O61" s="35">
        <f t="shared" si="1"/>
        <v>0.86290322580645162</v>
      </c>
      <c r="P61" s="8">
        <f>controle_CQE!P61+controle_CQP!P61</f>
        <v>8740</v>
      </c>
      <c r="Q61" s="8">
        <f>controle_CQE!Q61+controle_CQP!Q61</f>
        <v>397</v>
      </c>
      <c r="R61" s="8">
        <f>controle_CQE!R61+controle_CQP!R61</f>
        <v>42.75</v>
      </c>
      <c r="S61" s="35">
        <f t="shared" si="2"/>
        <v>0.89231738035264485</v>
      </c>
      <c r="T61" s="18"/>
    </row>
    <row r="62" spans="1:20" x14ac:dyDescent="0.25">
      <c r="A62" s="86" t="s">
        <v>65</v>
      </c>
      <c r="B62" s="48" t="s">
        <v>156</v>
      </c>
      <c r="C62" s="6">
        <v>300</v>
      </c>
      <c r="D62" s="13">
        <f>controle_CQE!D62</f>
        <v>0</v>
      </c>
      <c r="E62" s="13">
        <f>controle_CQE!E62+controle_CQP!E62</f>
        <v>0</v>
      </c>
      <c r="F62" s="13">
        <f>controle_CQE!F62+controle_CQP!F62</f>
        <v>0</v>
      </c>
      <c r="G62" s="36"/>
      <c r="H62" s="273"/>
      <c r="I62" s="274"/>
      <c r="J62" s="274"/>
      <c r="K62" s="275"/>
      <c r="L62" s="13">
        <f>controle_CQE!L62+controle_CQP!L62</f>
        <v>0</v>
      </c>
      <c r="M62" s="13">
        <f>controle_CQE!M62+controle_CQP!M62</f>
        <v>0</v>
      </c>
      <c r="N62" s="13">
        <f>controle_CQE!N62+controle_CQP!N62</f>
        <v>0</v>
      </c>
      <c r="O62" s="36"/>
      <c r="P62" s="13">
        <f>controle_CQE!P62+controle_CQP!P62</f>
        <v>0</v>
      </c>
      <c r="Q62" s="13">
        <f>controle_CQE!Q62+controle_CQP!Q62</f>
        <v>0</v>
      </c>
      <c r="R62" s="13">
        <f>controle_CQE!R62+controle_CQP!R62</f>
        <v>0</v>
      </c>
      <c r="S62" s="36"/>
      <c r="T62" s="18"/>
    </row>
    <row r="63" spans="1:20" x14ac:dyDescent="0.25">
      <c r="A63" s="86" t="s">
        <v>66</v>
      </c>
      <c r="B63" s="48" t="s">
        <v>157</v>
      </c>
      <c r="C63" s="6">
        <v>300</v>
      </c>
      <c r="D63" s="13">
        <f>controle_CQE!D63</f>
        <v>0</v>
      </c>
      <c r="E63" s="13">
        <f>controle_CQE!E63+controle_CQP!E63</f>
        <v>0</v>
      </c>
      <c r="F63" s="13">
        <f>controle_CQE!F63+controle_CQP!F63</f>
        <v>0</v>
      </c>
      <c r="G63" s="36"/>
      <c r="H63" s="273"/>
      <c r="I63" s="274"/>
      <c r="J63" s="274"/>
      <c r="K63" s="275"/>
      <c r="L63" s="13">
        <f>controle_CQE!L63+controle_CQP!L63</f>
        <v>0</v>
      </c>
      <c r="M63" s="13">
        <f>controle_CQE!M63+controle_CQP!M63</f>
        <v>0</v>
      </c>
      <c r="N63" s="13">
        <f>controle_CQE!N63+controle_CQP!N63</f>
        <v>0</v>
      </c>
      <c r="O63" s="36"/>
      <c r="P63" s="13">
        <f>controle_CQE!P63+controle_CQP!P63</f>
        <v>0</v>
      </c>
      <c r="Q63" s="13">
        <f>controle_CQE!Q63+controle_CQP!Q63</f>
        <v>0</v>
      </c>
      <c r="R63" s="13">
        <f>controle_CQE!R63+controle_CQP!R63</f>
        <v>0</v>
      </c>
      <c r="S63" s="36"/>
      <c r="T63" s="18"/>
    </row>
    <row r="64" spans="1:20" x14ac:dyDescent="0.25">
      <c r="A64" s="48" t="s">
        <v>67</v>
      </c>
      <c r="B64" s="48" t="s">
        <v>158</v>
      </c>
      <c r="C64" s="6">
        <v>300</v>
      </c>
      <c r="D64" s="13">
        <f>controle_CQE!D64</f>
        <v>0</v>
      </c>
      <c r="E64" s="13">
        <f>controle_CQE!E64+controle_CQP!E64</f>
        <v>0</v>
      </c>
      <c r="F64" s="13">
        <f>controle_CQE!F64+controle_CQP!F64</f>
        <v>0</v>
      </c>
      <c r="G64" s="36"/>
      <c r="H64" s="273"/>
      <c r="I64" s="274"/>
      <c r="J64" s="274"/>
      <c r="K64" s="275"/>
      <c r="L64" s="13">
        <f>controle_CQE!L64+controle_CQP!L64</f>
        <v>0</v>
      </c>
      <c r="M64" s="13">
        <f>controle_CQE!M64+controle_CQP!M64</f>
        <v>0</v>
      </c>
      <c r="N64" s="13">
        <f>controle_CQE!N64+controle_CQP!N64</f>
        <v>0</v>
      </c>
      <c r="O64" s="36"/>
      <c r="P64" s="13">
        <f>controle_CQE!P64+controle_CQP!P64</f>
        <v>0</v>
      </c>
      <c r="Q64" s="13">
        <f>controle_CQE!Q64+controle_CQP!Q64</f>
        <v>0</v>
      </c>
      <c r="R64" s="13">
        <f>controle_CQE!R64+controle_CQP!R64</f>
        <v>0</v>
      </c>
      <c r="S64" s="36"/>
      <c r="T64" s="18"/>
    </row>
    <row r="65" spans="1:20" x14ac:dyDescent="0.25">
      <c r="A65" s="86" t="s">
        <v>68</v>
      </c>
      <c r="B65" s="48" t="s">
        <v>159</v>
      </c>
      <c r="C65" s="6">
        <v>300</v>
      </c>
      <c r="D65" s="13">
        <f>controle_CQE!D65</f>
        <v>0</v>
      </c>
      <c r="E65" s="13">
        <f>controle_CQE!E65+controle_CQP!E65</f>
        <v>0</v>
      </c>
      <c r="F65" s="13">
        <f>controle_CQE!F65+controle_CQP!F65</f>
        <v>0</v>
      </c>
      <c r="G65" s="36"/>
      <c r="H65" s="273"/>
      <c r="I65" s="274"/>
      <c r="J65" s="274"/>
      <c r="K65" s="275"/>
      <c r="L65" s="13">
        <f>controle_CQE!L65+controle_CQP!L65</f>
        <v>0</v>
      </c>
      <c r="M65" s="13">
        <f>controle_CQE!M65+controle_CQP!M65</f>
        <v>0</v>
      </c>
      <c r="N65" s="13">
        <f>controle_CQE!N65+controle_CQP!N65</f>
        <v>0</v>
      </c>
      <c r="O65" s="36"/>
      <c r="P65" s="13">
        <f>controle_CQE!P65+controle_CQP!P65</f>
        <v>0</v>
      </c>
      <c r="Q65" s="13">
        <f>controle_CQE!Q65+controle_CQP!Q65</f>
        <v>0</v>
      </c>
      <c r="R65" s="13">
        <f>controle_CQE!R65+controle_CQP!R65</f>
        <v>0</v>
      </c>
      <c r="S65" s="36"/>
      <c r="T65" s="18"/>
    </row>
    <row r="66" spans="1:20" x14ac:dyDescent="0.25">
      <c r="A66" s="86" t="s">
        <v>69</v>
      </c>
      <c r="B66" s="48" t="s">
        <v>160</v>
      </c>
      <c r="C66" s="6">
        <v>300</v>
      </c>
      <c r="D66" s="8">
        <f>controle_CQE!D66</f>
        <v>13</v>
      </c>
      <c r="E66" s="8">
        <f>controle_CQE!E66+controle_CQP!E66</f>
        <v>13</v>
      </c>
      <c r="F66" s="8">
        <f>controle_CQE!F66+controle_CQP!F66</f>
        <v>0</v>
      </c>
      <c r="G66" s="35">
        <f t="shared" si="0"/>
        <v>1</v>
      </c>
      <c r="H66" s="226"/>
      <c r="I66" s="227"/>
      <c r="J66" s="227"/>
      <c r="K66" s="228"/>
      <c r="L66" s="8">
        <f>controle_CQE!L66</f>
        <v>13</v>
      </c>
      <c r="M66" s="8">
        <f>controle_CQE!M66+controle_CQP!M66</f>
        <v>13</v>
      </c>
      <c r="N66" s="8">
        <f>controle_CQE!N66+controle_CQP!N66</f>
        <v>0</v>
      </c>
      <c r="O66" s="35">
        <f t="shared" si="1"/>
        <v>1</v>
      </c>
      <c r="P66" s="8">
        <f>controle_CQE!P66+controle_CQP!P66</f>
        <v>52</v>
      </c>
      <c r="Q66" s="8">
        <f>controle_CQE!Q66+controle_CQP!Q66</f>
        <v>26</v>
      </c>
      <c r="R66" s="8">
        <f>controle_CQE!R66+controle_CQP!R66</f>
        <v>0</v>
      </c>
      <c r="S66" s="35">
        <f t="shared" si="2"/>
        <v>1</v>
      </c>
      <c r="T66" s="18"/>
    </row>
    <row r="67" spans="1:20" x14ac:dyDescent="0.25">
      <c r="A67" s="86" t="s">
        <v>70</v>
      </c>
      <c r="B67" s="48" t="s">
        <v>161</v>
      </c>
      <c r="C67" s="6">
        <v>300</v>
      </c>
      <c r="D67" s="8">
        <f>controle_CQE!D67</f>
        <v>3852</v>
      </c>
      <c r="E67" s="8">
        <f>controle_CQE!E67+controle_CQP!E67</f>
        <v>344</v>
      </c>
      <c r="F67" s="8">
        <f>controle_CQE!F67+controle_CQP!F67</f>
        <v>30.25</v>
      </c>
      <c r="G67" s="35">
        <f t="shared" si="0"/>
        <v>0.9120639534883721</v>
      </c>
      <c r="H67" s="226"/>
      <c r="I67" s="227"/>
      <c r="J67" s="227"/>
      <c r="K67" s="228"/>
      <c r="L67" s="8">
        <f>controle_CQE!L67</f>
        <v>3691</v>
      </c>
      <c r="M67" s="8">
        <f>controle_CQE!M67+controle_CQP!M67</f>
        <v>280</v>
      </c>
      <c r="N67" s="8">
        <f>controle_CQE!N67+controle_CQP!N67</f>
        <v>18.25</v>
      </c>
      <c r="O67" s="35">
        <f t="shared" si="1"/>
        <v>0.93482142857142858</v>
      </c>
      <c r="P67" s="8">
        <f>controle_CQE!P67+controle_CQP!P67</f>
        <v>15086</v>
      </c>
      <c r="Q67" s="8">
        <f>controle_CQE!Q67+controle_CQP!Q67</f>
        <v>624</v>
      </c>
      <c r="R67" s="8">
        <f>controle_CQE!R67+controle_CQP!R67</f>
        <v>48.5</v>
      </c>
      <c r="S67" s="35">
        <f t="shared" si="2"/>
        <v>0.92227564102564097</v>
      </c>
      <c r="T67" s="18"/>
    </row>
    <row r="68" spans="1:20" x14ac:dyDescent="0.25">
      <c r="A68" s="86" t="s">
        <v>71</v>
      </c>
      <c r="B68" s="48" t="s">
        <v>162</v>
      </c>
      <c r="C68" s="6">
        <v>300</v>
      </c>
      <c r="D68" s="8">
        <f>controle_CQE!D68</f>
        <v>263</v>
      </c>
      <c r="E68" s="8">
        <f>controle_CQE!E68+controle_CQP!E68</f>
        <v>25</v>
      </c>
      <c r="F68" s="8">
        <f>controle_CQE!F68+controle_CQP!F68</f>
        <v>0.5</v>
      </c>
      <c r="G68" s="35">
        <f t="shared" si="0"/>
        <v>0.98</v>
      </c>
      <c r="H68" s="226"/>
      <c r="I68" s="227"/>
      <c r="J68" s="227"/>
      <c r="K68" s="228"/>
      <c r="L68" s="8">
        <f>controle_CQE!L68</f>
        <v>259</v>
      </c>
      <c r="M68" s="8">
        <f>controle_CQE!M68+controle_CQP!M68</f>
        <v>24</v>
      </c>
      <c r="N68" s="8">
        <f>controle_CQE!N68+controle_CQP!N68</f>
        <v>0</v>
      </c>
      <c r="O68" s="35">
        <f t="shared" si="1"/>
        <v>1</v>
      </c>
      <c r="P68" s="8">
        <f>controle_CQE!P68+controle_CQP!P68</f>
        <v>1044</v>
      </c>
      <c r="Q68" s="8">
        <f>controle_CQE!Q68+controle_CQP!Q68</f>
        <v>49</v>
      </c>
      <c r="R68" s="8">
        <f>controle_CQE!R68+controle_CQP!R68</f>
        <v>0.5</v>
      </c>
      <c r="S68" s="35">
        <f t="shared" si="2"/>
        <v>0.98979591836734693</v>
      </c>
      <c r="T68" s="18"/>
    </row>
    <row r="69" spans="1:20" x14ac:dyDescent="0.25">
      <c r="A69" s="86" t="s">
        <v>72</v>
      </c>
      <c r="B69" s="48" t="s">
        <v>163</v>
      </c>
      <c r="C69" s="6">
        <v>300</v>
      </c>
      <c r="D69" s="13">
        <f>controle_CQE!D69</f>
        <v>0</v>
      </c>
      <c r="E69" s="13">
        <f>controle_CQE!E69+controle_CQP!E69</f>
        <v>0</v>
      </c>
      <c r="F69" s="13">
        <f>controle_CQE!F69+controle_CQP!F69</f>
        <v>0</v>
      </c>
      <c r="G69" s="36"/>
      <c r="H69" s="273"/>
      <c r="I69" s="274"/>
      <c r="J69" s="274"/>
      <c r="K69" s="275"/>
      <c r="L69" s="13">
        <f>controle_CQE!L69+controle_CQP!L69</f>
        <v>0</v>
      </c>
      <c r="M69" s="13">
        <f>controle_CQE!M69+controle_CQP!M69</f>
        <v>0</v>
      </c>
      <c r="N69" s="13">
        <f>controle_CQE!N69+controle_CQP!N69</f>
        <v>0</v>
      </c>
      <c r="O69" s="36"/>
      <c r="P69" s="13">
        <f>controle_CQE!P69+controle_CQP!P69</f>
        <v>0</v>
      </c>
      <c r="Q69" s="13">
        <f>controle_CQE!Q69+controle_CQP!Q69</f>
        <v>0</v>
      </c>
      <c r="R69" s="13">
        <f>controle_CQE!R69+controle_CQP!R69</f>
        <v>0</v>
      </c>
      <c r="S69" s="36"/>
      <c r="T69" s="18"/>
    </row>
    <row r="70" spans="1:20" x14ac:dyDescent="0.25">
      <c r="A70" s="86" t="s">
        <v>73</v>
      </c>
      <c r="B70" s="48" t="s">
        <v>164</v>
      </c>
      <c r="C70" s="6">
        <v>300</v>
      </c>
      <c r="D70" s="13">
        <f>controle_CQE!D70</f>
        <v>0</v>
      </c>
      <c r="E70" s="13">
        <f>controle_CQE!E70+controle_CQP!E70</f>
        <v>0</v>
      </c>
      <c r="F70" s="13">
        <f>controle_CQE!F70+controle_CQP!F70</f>
        <v>0</v>
      </c>
      <c r="G70" s="36"/>
      <c r="H70" s="273"/>
      <c r="I70" s="274"/>
      <c r="J70" s="274"/>
      <c r="K70" s="275"/>
      <c r="L70" s="13">
        <f>controle_CQE!L70+controle_CQP!L70</f>
        <v>0</v>
      </c>
      <c r="M70" s="13">
        <f>controle_CQE!M70+controle_CQP!M70</f>
        <v>0</v>
      </c>
      <c r="N70" s="13">
        <f>controle_CQE!N70+controle_CQP!N70</f>
        <v>0</v>
      </c>
      <c r="O70" s="36"/>
      <c r="P70" s="13">
        <f>controle_CQE!P70+controle_CQP!P70</f>
        <v>0</v>
      </c>
      <c r="Q70" s="13">
        <f>controle_CQE!Q70+controle_CQP!Q70</f>
        <v>0</v>
      </c>
      <c r="R70" s="13">
        <f>controle_CQE!R70+controle_CQP!R70</f>
        <v>0</v>
      </c>
      <c r="S70" s="36"/>
      <c r="T70" s="18"/>
    </row>
    <row r="71" spans="1:20" x14ac:dyDescent="0.25">
      <c r="A71" s="86" t="s">
        <v>74</v>
      </c>
      <c r="B71" s="48" t="s">
        <v>165</v>
      </c>
      <c r="C71" s="6">
        <v>300</v>
      </c>
      <c r="D71" s="13">
        <f>controle_CQE!D71</f>
        <v>0</v>
      </c>
      <c r="E71" s="13">
        <f>controle_CQE!E71+controle_CQP!E71</f>
        <v>0</v>
      </c>
      <c r="F71" s="13">
        <f>controle_CQE!F71+controle_CQP!F71</f>
        <v>0</v>
      </c>
      <c r="G71" s="36"/>
      <c r="H71" s="273"/>
      <c r="I71" s="274"/>
      <c r="J71" s="274"/>
      <c r="K71" s="275"/>
      <c r="L71" s="13">
        <f>controle_CQE!L71+controle_CQP!L71</f>
        <v>0</v>
      </c>
      <c r="M71" s="13">
        <f>controle_CQE!M71+controle_CQP!M71</f>
        <v>0</v>
      </c>
      <c r="N71" s="13">
        <f>controle_CQE!N71+controle_CQP!N71</f>
        <v>0</v>
      </c>
      <c r="O71" s="36"/>
      <c r="P71" s="13">
        <f>controle_CQE!P71+controle_CQP!P71</f>
        <v>0</v>
      </c>
      <c r="Q71" s="13">
        <f>controle_CQE!Q71+controle_CQP!Q71</f>
        <v>0</v>
      </c>
      <c r="R71" s="13">
        <f>controle_CQE!R71+controle_CQP!R71</f>
        <v>0</v>
      </c>
      <c r="S71" s="36"/>
      <c r="T71" s="18"/>
    </row>
    <row r="72" spans="1:20" x14ac:dyDescent="0.25">
      <c r="A72" s="86" t="s">
        <v>75</v>
      </c>
      <c r="B72" s="48" t="s">
        <v>166</v>
      </c>
      <c r="C72" s="6">
        <v>300</v>
      </c>
      <c r="D72" s="8">
        <f>controle_CQE!D72</f>
        <v>21195</v>
      </c>
      <c r="E72" s="8">
        <f>controle_CQE!E72+controle_CQP!E72</f>
        <v>1928</v>
      </c>
      <c r="F72" s="8">
        <f>controle_CQE!F72+controle_CQP!F72</f>
        <v>100.5</v>
      </c>
      <c r="G72" s="35">
        <f t="shared" ref="G72:G87" si="3">1-(F72/E72)</f>
        <v>0.94787344398340245</v>
      </c>
      <c r="H72" s="226"/>
      <c r="I72" s="227"/>
      <c r="J72" s="227"/>
      <c r="K72" s="228"/>
      <c r="L72" s="8">
        <f>controle_CQE!L72</f>
        <v>20720</v>
      </c>
      <c r="M72" s="8">
        <f>controle_CQE!M72+controle_CQP!M72</f>
        <v>1880</v>
      </c>
      <c r="N72" s="8">
        <f>controle_CQE!N72+controle_CQP!N72</f>
        <v>116.75</v>
      </c>
      <c r="O72" s="35">
        <f t="shared" ref="O72:O87" si="4">1-(N72/M72)</f>
        <v>0.9378989361702128</v>
      </c>
      <c r="P72" s="8">
        <f>controle_CQE!P72+controle_CQP!P72</f>
        <v>83830</v>
      </c>
      <c r="Q72" s="8">
        <f>controle_CQE!Q72+controle_CQP!Q72</f>
        <v>3808</v>
      </c>
      <c r="R72" s="8">
        <f>controle_CQE!R72+controle_CQP!R72</f>
        <v>217.25</v>
      </c>
      <c r="S72" s="35">
        <f t="shared" ref="S72:S87" si="5">1-(R72/Q72)</f>
        <v>0.94294905462184875</v>
      </c>
      <c r="T72" s="18"/>
    </row>
    <row r="73" spans="1:20" x14ac:dyDescent="0.25">
      <c r="A73" s="87" t="s">
        <v>76</v>
      </c>
      <c r="B73" s="48" t="s">
        <v>167</v>
      </c>
      <c r="C73" s="39">
        <v>300</v>
      </c>
      <c r="D73" s="8">
        <f>controle_CQE!D73</f>
        <v>3261</v>
      </c>
      <c r="E73" s="8">
        <f>controle_CQE!E73+controle_CQP!E73</f>
        <v>288</v>
      </c>
      <c r="F73" s="8">
        <f>controle_CQE!F73+controle_CQP!F73</f>
        <v>15.25</v>
      </c>
      <c r="G73" s="35">
        <f t="shared" si="3"/>
        <v>0.94704861111111116</v>
      </c>
      <c r="H73" s="226"/>
      <c r="I73" s="227"/>
      <c r="J73" s="227"/>
      <c r="K73" s="228"/>
      <c r="L73" s="8">
        <f>controle_CQE!L73</f>
        <v>3328</v>
      </c>
      <c r="M73" s="8">
        <f>controle_CQE!M73+controle_CQP!M73</f>
        <v>294</v>
      </c>
      <c r="N73" s="8">
        <f>controle_CQE!N73+controle_CQP!N73</f>
        <v>41.75</v>
      </c>
      <c r="O73" s="35">
        <f t="shared" si="4"/>
        <v>0.85799319727891155</v>
      </c>
      <c r="P73" s="8">
        <f>controle_CQE!P73+controle_CQP!P73</f>
        <v>13178</v>
      </c>
      <c r="Q73" s="8">
        <f>controle_CQE!Q73+controle_CQP!Q73</f>
        <v>582</v>
      </c>
      <c r="R73" s="8">
        <f>controle_CQE!R73+controle_CQP!R73</f>
        <v>57</v>
      </c>
      <c r="S73" s="35">
        <f t="shared" si="5"/>
        <v>0.90206185567010311</v>
      </c>
      <c r="T73" s="18"/>
    </row>
    <row r="74" spans="1:20" x14ac:dyDescent="0.25">
      <c r="A74" s="87" t="s">
        <v>77</v>
      </c>
      <c r="B74" s="48" t="s">
        <v>168</v>
      </c>
      <c r="C74" s="39">
        <v>300</v>
      </c>
      <c r="D74" s="13">
        <f>controle_CQE!D74</f>
        <v>0</v>
      </c>
      <c r="E74" s="13">
        <f>controle_CQE!E74+controle_CQP!E74</f>
        <v>0</v>
      </c>
      <c r="F74" s="13">
        <f>controle_CQE!F74+controle_CQP!F74</f>
        <v>0</v>
      </c>
      <c r="G74" s="36"/>
      <c r="H74" s="273"/>
      <c r="I74" s="274"/>
      <c r="J74" s="274"/>
      <c r="K74" s="275"/>
      <c r="L74" s="13">
        <f>controle_CQE!L74+controle_CQP!L74</f>
        <v>0</v>
      </c>
      <c r="M74" s="13">
        <f>controle_CQE!M74+controle_CQP!M74</f>
        <v>0</v>
      </c>
      <c r="N74" s="13">
        <f>controle_CQE!N74+controle_CQP!N74</f>
        <v>0</v>
      </c>
      <c r="O74" s="36"/>
      <c r="P74" s="13">
        <f>controle_CQE!P74+controle_CQP!P74</f>
        <v>0</v>
      </c>
      <c r="Q74" s="13">
        <f>controle_CQE!Q74+controle_CQP!Q74</f>
        <v>0</v>
      </c>
      <c r="R74" s="13">
        <f>controle_CQE!R74+controle_CQP!R74</f>
        <v>0</v>
      </c>
      <c r="S74" s="36"/>
      <c r="T74" s="18"/>
    </row>
    <row r="75" spans="1:20" x14ac:dyDescent="0.25">
      <c r="A75" s="87" t="s">
        <v>78</v>
      </c>
      <c r="B75" s="48" t="s">
        <v>169</v>
      </c>
      <c r="C75" s="39">
        <v>300</v>
      </c>
      <c r="D75" s="8">
        <f>controle_CQE!D75</f>
        <v>1459</v>
      </c>
      <c r="E75" s="8">
        <f>controle_CQE!E75+controle_CQP!E75</f>
        <v>130</v>
      </c>
      <c r="F75" s="8">
        <f>controle_CQE!F75+controle_CQP!F75</f>
        <v>7.75</v>
      </c>
      <c r="G75" s="35">
        <f t="shared" si="3"/>
        <v>0.94038461538461537</v>
      </c>
      <c r="H75" s="226"/>
      <c r="I75" s="227"/>
      <c r="J75" s="227"/>
      <c r="K75" s="228"/>
      <c r="L75" s="8">
        <f>controle_CQE!L75</f>
        <v>1640</v>
      </c>
      <c r="M75" s="8">
        <f>controle_CQE!M75+controle_CQP!M75</f>
        <v>147</v>
      </c>
      <c r="N75" s="8">
        <f>controle_CQE!N75+controle_CQP!N75</f>
        <v>13.75</v>
      </c>
      <c r="O75" s="35">
        <f t="shared" si="4"/>
        <v>0.90646258503401356</v>
      </c>
      <c r="P75" s="8">
        <f>controle_CQE!P75+controle_CQP!P75</f>
        <v>6198</v>
      </c>
      <c r="Q75" s="8">
        <f>controle_CQE!Q75+controle_CQP!Q75</f>
        <v>277</v>
      </c>
      <c r="R75" s="8">
        <f>controle_CQE!R75+controle_CQP!R75</f>
        <v>21.5</v>
      </c>
      <c r="S75" s="35">
        <f t="shared" si="5"/>
        <v>0.92238267148014441</v>
      </c>
      <c r="T75" s="18"/>
    </row>
    <row r="76" spans="1:20" x14ac:dyDescent="0.25">
      <c r="A76" s="87" t="s">
        <v>79</v>
      </c>
      <c r="B76" s="48" t="s">
        <v>170</v>
      </c>
      <c r="C76" s="39">
        <v>300</v>
      </c>
      <c r="D76" s="13">
        <f>controle_CQE!D76</f>
        <v>0</v>
      </c>
      <c r="E76" s="13">
        <f>controle_CQE!E76+controle_CQP!E76</f>
        <v>0</v>
      </c>
      <c r="F76" s="13">
        <f>controle_CQE!F76+controle_CQP!F76</f>
        <v>0</v>
      </c>
      <c r="G76" s="36"/>
      <c r="H76" s="273"/>
      <c r="I76" s="274"/>
      <c r="J76" s="274"/>
      <c r="K76" s="275"/>
      <c r="L76" s="13">
        <f>controle_CQE!L76+controle_CQP!L76</f>
        <v>0</v>
      </c>
      <c r="M76" s="13">
        <f>controle_CQE!M76+controle_CQP!M76</f>
        <v>0</v>
      </c>
      <c r="N76" s="13">
        <f>controle_CQE!N76+controle_CQP!N76</f>
        <v>0</v>
      </c>
      <c r="O76" s="36"/>
      <c r="P76" s="13">
        <f>controle_CQE!P76+controle_CQP!P76</f>
        <v>0</v>
      </c>
      <c r="Q76" s="13">
        <f>controle_CQE!Q76+controle_CQP!Q76</f>
        <v>0</v>
      </c>
      <c r="R76" s="13">
        <f>controle_CQE!R76+controle_CQP!R76</f>
        <v>0</v>
      </c>
      <c r="S76" s="36"/>
      <c r="T76" s="18"/>
    </row>
    <row r="77" spans="1:20" x14ac:dyDescent="0.25">
      <c r="A77" s="87" t="s">
        <v>80</v>
      </c>
      <c r="B77" s="48" t="s">
        <v>171</v>
      </c>
      <c r="C77" s="39">
        <v>300</v>
      </c>
      <c r="D77" s="8">
        <f>controle_CQE!D77</f>
        <v>1758</v>
      </c>
      <c r="E77" s="8">
        <f>controle_CQE!E77+controle_CQP!E77</f>
        <v>156</v>
      </c>
      <c r="F77" s="8">
        <f>controle_CQE!F77+controle_CQP!F77</f>
        <v>13.5</v>
      </c>
      <c r="G77" s="35">
        <f t="shared" si="3"/>
        <v>0.91346153846153844</v>
      </c>
      <c r="H77" s="226"/>
      <c r="I77" s="227"/>
      <c r="J77" s="227"/>
      <c r="K77" s="228"/>
      <c r="L77" s="8">
        <f>controle_CQE!L77</f>
        <v>2079</v>
      </c>
      <c r="M77" s="8">
        <f>controle_CQE!M77+controle_CQP!M77</f>
        <v>185</v>
      </c>
      <c r="N77" s="8">
        <f>controle_CQE!N77+controle_CQP!N77</f>
        <v>23.25</v>
      </c>
      <c r="O77" s="35">
        <f t="shared" si="4"/>
        <v>0.87432432432432439</v>
      </c>
      <c r="P77" s="8">
        <f>controle_CQE!P77+controle_CQP!P77</f>
        <v>7674</v>
      </c>
      <c r="Q77" s="8">
        <f>controle_CQE!Q77+controle_CQP!Q77</f>
        <v>341</v>
      </c>
      <c r="R77" s="8">
        <f>controle_CQE!R77+controle_CQP!R77</f>
        <v>36.75</v>
      </c>
      <c r="S77" s="35">
        <f t="shared" si="5"/>
        <v>0.89222873900293254</v>
      </c>
      <c r="T77" s="18"/>
    </row>
    <row r="78" spans="1:20" x14ac:dyDescent="0.25">
      <c r="A78" s="87" t="s">
        <v>81</v>
      </c>
      <c r="B78" s="48" t="s">
        <v>172</v>
      </c>
      <c r="C78" s="39">
        <v>300</v>
      </c>
      <c r="D78" s="8">
        <f>controle_CQE!D78</f>
        <v>2429</v>
      </c>
      <c r="E78" s="8">
        <f>controle_CQE!E78+controle_CQP!E78</f>
        <v>219</v>
      </c>
      <c r="F78" s="8">
        <f>controle_CQE!F78+controle_CQP!F78</f>
        <v>19</v>
      </c>
      <c r="G78" s="35">
        <f t="shared" si="3"/>
        <v>0.91324200913242004</v>
      </c>
      <c r="H78" s="226"/>
      <c r="I78" s="227"/>
      <c r="J78" s="227"/>
      <c r="K78" s="228"/>
      <c r="L78" s="8">
        <f>controle_CQE!L78</f>
        <v>2468</v>
      </c>
      <c r="M78" s="8">
        <f>controle_CQE!M78+controle_CQP!M78</f>
        <v>224</v>
      </c>
      <c r="N78" s="8">
        <f>controle_CQE!N78+controle_CQP!N78</f>
        <v>17.75</v>
      </c>
      <c r="O78" s="35">
        <f t="shared" si="4"/>
        <v>0.9207589285714286</v>
      </c>
      <c r="P78" s="8">
        <f>controle_CQE!P78+controle_CQP!P78</f>
        <v>9794</v>
      </c>
      <c r="Q78" s="8">
        <f>controle_CQE!Q78+controle_CQP!Q78</f>
        <v>443</v>
      </c>
      <c r="R78" s="8">
        <f>controle_CQE!R78+controle_CQP!R78</f>
        <v>36.75</v>
      </c>
      <c r="S78" s="35">
        <f t="shared" si="5"/>
        <v>0.91704288939051914</v>
      </c>
      <c r="T78" s="18"/>
    </row>
    <row r="79" spans="1:20" x14ac:dyDescent="0.25">
      <c r="A79" s="87" t="s">
        <v>82</v>
      </c>
      <c r="B79" s="48" t="s">
        <v>173</v>
      </c>
      <c r="C79" s="39">
        <v>300</v>
      </c>
      <c r="D79" s="8">
        <f>controle_CQE!D79</f>
        <v>7072</v>
      </c>
      <c r="E79" s="8">
        <f>controle_CQE!E79+controle_CQP!E79</f>
        <v>636</v>
      </c>
      <c r="F79" s="8">
        <f>controle_CQE!F79+controle_CQP!F79</f>
        <v>69.25</v>
      </c>
      <c r="G79" s="35">
        <f t="shared" si="3"/>
        <v>0.89111635220125784</v>
      </c>
      <c r="H79" s="226"/>
      <c r="I79" s="227"/>
      <c r="J79" s="227"/>
      <c r="K79" s="228"/>
      <c r="L79" s="8">
        <f>controle_CQE!L79</f>
        <v>7765</v>
      </c>
      <c r="M79" s="8">
        <f>controle_CQE!M79+controle_CQP!M79</f>
        <v>695</v>
      </c>
      <c r="N79" s="8">
        <f>controle_CQE!N79+controle_CQP!N79</f>
        <v>68.5</v>
      </c>
      <c r="O79" s="35">
        <f t="shared" si="4"/>
        <v>0.90143884892086334</v>
      </c>
      <c r="P79" s="8">
        <f>controle_CQE!P79+controle_CQP!P79</f>
        <v>29674</v>
      </c>
      <c r="Q79" s="8">
        <f>controle_CQE!Q79+controle_CQP!Q79</f>
        <v>1331</v>
      </c>
      <c r="R79" s="8">
        <f>controle_CQE!R79+controle_CQP!R79</f>
        <v>137.75</v>
      </c>
      <c r="S79" s="35">
        <f t="shared" si="5"/>
        <v>0.89650638617580769</v>
      </c>
      <c r="T79" s="18"/>
    </row>
    <row r="80" spans="1:20" x14ac:dyDescent="0.25">
      <c r="A80" s="86" t="s">
        <v>83</v>
      </c>
      <c r="B80" s="48" t="s">
        <v>174</v>
      </c>
      <c r="C80" s="6">
        <v>300</v>
      </c>
      <c r="D80" s="8">
        <f>controle_CQE!D80</f>
        <v>1090</v>
      </c>
      <c r="E80" s="8">
        <f>controle_CQE!E80+controle_CQP!E80</f>
        <v>122</v>
      </c>
      <c r="F80" s="8">
        <f>controle_CQE!F80+controle_CQP!F80</f>
        <v>14.25</v>
      </c>
      <c r="G80" s="35">
        <f t="shared" si="3"/>
        <v>0.88319672131147542</v>
      </c>
      <c r="H80" s="226"/>
      <c r="I80" s="227"/>
      <c r="J80" s="227"/>
      <c r="K80" s="228"/>
      <c r="L80" s="8">
        <f>controle_CQE!L80</f>
        <v>1129</v>
      </c>
      <c r="M80" s="8">
        <f>controle_CQE!M80+controle_CQP!M80</f>
        <v>126</v>
      </c>
      <c r="N80" s="8">
        <f>controle_CQE!N80+controle_CQP!N80</f>
        <v>14</v>
      </c>
      <c r="O80" s="35">
        <f t="shared" si="4"/>
        <v>0.88888888888888884</v>
      </c>
      <c r="P80" s="8">
        <f>controle_CQE!P80+controle_CQP!P80</f>
        <v>4438</v>
      </c>
      <c r="Q80" s="8">
        <f>controle_CQE!Q80+controle_CQP!Q80</f>
        <v>248</v>
      </c>
      <c r="R80" s="8">
        <f>controle_CQE!R80+controle_CQP!R80</f>
        <v>28.25</v>
      </c>
      <c r="S80" s="35">
        <f t="shared" si="5"/>
        <v>0.88608870967741937</v>
      </c>
      <c r="T80" s="18"/>
    </row>
    <row r="81" spans="1:20" x14ac:dyDescent="0.25">
      <c r="A81" s="86" t="s">
        <v>84</v>
      </c>
      <c r="B81" s="48" t="s">
        <v>175</v>
      </c>
      <c r="C81" s="6">
        <v>300</v>
      </c>
      <c r="D81" s="13">
        <f>controle_CQE!D81</f>
        <v>0</v>
      </c>
      <c r="E81" s="13">
        <f>controle_CQE!E81+controle_CQP!E81</f>
        <v>0</v>
      </c>
      <c r="F81" s="13">
        <f>controle_CQE!F81+controle_CQP!F81</f>
        <v>0</v>
      </c>
      <c r="G81" s="36"/>
      <c r="H81" s="273"/>
      <c r="I81" s="274"/>
      <c r="J81" s="274"/>
      <c r="K81" s="275"/>
      <c r="L81" s="13">
        <f>controle_CQE!L81+controle_CQP!L81</f>
        <v>0</v>
      </c>
      <c r="M81" s="13">
        <f>controle_CQE!M81+controle_CQP!M81</f>
        <v>0</v>
      </c>
      <c r="N81" s="13">
        <f>controle_CQE!N81+controle_CQP!N81</f>
        <v>0</v>
      </c>
      <c r="O81" s="36"/>
      <c r="P81" s="13">
        <f>controle_CQE!P81+controle_CQP!P81</f>
        <v>0</v>
      </c>
      <c r="Q81" s="13">
        <f>controle_CQE!Q81+controle_CQP!Q81</f>
        <v>0</v>
      </c>
      <c r="R81" s="13">
        <f>controle_CQE!R81+controle_CQP!R81</f>
        <v>0</v>
      </c>
      <c r="S81" s="36"/>
      <c r="T81" s="18"/>
    </row>
    <row r="82" spans="1:20" x14ac:dyDescent="0.25">
      <c r="A82" s="261" t="s">
        <v>60</v>
      </c>
      <c r="B82" s="262" t="s">
        <v>176</v>
      </c>
      <c r="C82" s="6">
        <v>300</v>
      </c>
      <c r="D82" s="8">
        <f>controle_CQE!D82</f>
        <v>2</v>
      </c>
      <c r="E82" s="8">
        <f>controle_CQE!E82+controle_CQP!E82</f>
        <v>2</v>
      </c>
      <c r="F82" s="8">
        <f>controle_CQE!F82+controle_CQP!F82</f>
        <v>0</v>
      </c>
      <c r="G82" s="35">
        <f t="shared" si="3"/>
        <v>1</v>
      </c>
      <c r="H82" s="226"/>
      <c r="I82" s="227"/>
      <c r="J82" s="227"/>
      <c r="K82" s="228"/>
      <c r="L82" s="8">
        <f>controle_CQE!L82</f>
        <v>1</v>
      </c>
      <c r="M82" s="8">
        <f>controle_CQE!M82+controle_CQP!M82</f>
        <v>1</v>
      </c>
      <c r="N82" s="8">
        <f>controle_CQE!N82+controle_CQP!N82</f>
        <v>0</v>
      </c>
      <c r="O82" s="35">
        <f t="shared" si="4"/>
        <v>1</v>
      </c>
      <c r="P82" s="8">
        <f>controle_CQE!P82+controle_CQP!P82</f>
        <v>3</v>
      </c>
      <c r="Q82" s="8">
        <f>controle_CQE!Q82+controle_CQP!Q82</f>
        <v>3</v>
      </c>
      <c r="R82" s="8">
        <f>controle_CQE!R82+controle_CQP!R82</f>
        <v>0</v>
      </c>
      <c r="S82" s="35">
        <f t="shared" si="5"/>
        <v>1</v>
      </c>
      <c r="T82" s="18"/>
    </row>
    <row r="83" spans="1:20" x14ac:dyDescent="0.25">
      <c r="A83" s="86" t="s">
        <v>85</v>
      </c>
      <c r="B83" s="48" t="s">
        <v>177</v>
      </c>
      <c r="C83" s="6">
        <v>300</v>
      </c>
      <c r="D83" s="8">
        <f>controle_CQE!D83</f>
        <v>16366</v>
      </c>
      <c r="E83" s="8">
        <f>controle_CQE!E83+controle_CQP!E83</f>
        <v>1453</v>
      </c>
      <c r="F83" s="8">
        <f>controle_CQE!F83+controle_CQP!F83</f>
        <v>124.5</v>
      </c>
      <c r="G83" s="35">
        <f t="shared" si="3"/>
        <v>0.91431520991052995</v>
      </c>
      <c r="H83" s="226"/>
      <c r="I83" s="227"/>
      <c r="J83" s="227"/>
      <c r="K83" s="228"/>
      <c r="L83" s="8">
        <f>controle_CQE!L83</f>
        <v>17054</v>
      </c>
      <c r="M83" s="8">
        <f>controle_CQE!M83+controle_CQP!M83</f>
        <v>1510</v>
      </c>
      <c r="N83" s="8">
        <f>controle_CQE!N83+controle_CQP!N83</f>
        <v>118.25</v>
      </c>
      <c r="O83" s="35">
        <f t="shared" si="4"/>
        <v>0.92168874172185433</v>
      </c>
      <c r="P83" s="8">
        <f>controle_CQE!P83+controle_CQP!P83</f>
        <v>66840</v>
      </c>
      <c r="Q83" s="8">
        <f>controle_CQE!Q83+controle_CQP!Q83</f>
        <v>2963</v>
      </c>
      <c r="R83" s="8">
        <f>controle_CQE!R83+controle_CQP!R83</f>
        <v>242.75</v>
      </c>
      <c r="S83" s="35">
        <f t="shared" si="5"/>
        <v>0.91807289908876144</v>
      </c>
      <c r="T83" s="18"/>
    </row>
    <row r="84" spans="1:20" x14ac:dyDescent="0.25">
      <c r="A84" s="86" t="s">
        <v>86</v>
      </c>
      <c r="B84" s="48" t="s">
        <v>178</v>
      </c>
      <c r="C84" s="6">
        <v>300</v>
      </c>
      <c r="D84" s="8">
        <f>controle_CQE!D84</f>
        <v>1372</v>
      </c>
      <c r="E84" s="8">
        <f>controle_CQE!E84+controle_CQP!E84</f>
        <v>152</v>
      </c>
      <c r="F84" s="8">
        <f>controle_CQE!F84+controle_CQP!F84</f>
        <v>12.5</v>
      </c>
      <c r="G84" s="35">
        <f t="shared" si="3"/>
        <v>0.91776315789473684</v>
      </c>
      <c r="H84" s="226"/>
      <c r="I84" s="227"/>
      <c r="J84" s="227"/>
      <c r="K84" s="228"/>
      <c r="L84" s="8">
        <f>controle_CQE!L84</f>
        <v>1369</v>
      </c>
      <c r="M84" s="8">
        <f>controle_CQE!M84+controle_CQP!M84</f>
        <v>152</v>
      </c>
      <c r="N84" s="8">
        <f>controle_CQE!N84+controle_CQP!N84</f>
        <v>10.5</v>
      </c>
      <c r="O84" s="35">
        <f t="shared" si="4"/>
        <v>0.93092105263157898</v>
      </c>
      <c r="P84" s="8">
        <f>controle_CQE!P84+controle_CQP!P84</f>
        <v>5482</v>
      </c>
      <c r="Q84" s="8">
        <f>controle_CQE!Q84+controle_CQP!Q84</f>
        <v>304</v>
      </c>
      <c r="R84" s="8">
        <f>controle_CQE!R84+controle_CQP!R84</f>
        <v>23</v>
      </c>
      <c r="S84" s="35">
        <f t="shared" si="5"/>
        <v>0.92434210526315785</v>
      </c>
      <c r="T84" s="18"/>
    </row>
    <row r="85" spans="1:20" x14ac:dyDescent="0.25">
      <c r="A85" s="86" t="s">
        <v>87</v>
      </c>
      <c r="B85" s="48" t="s">
        <v>179</v>
      </c>
      <c r="C85" s="6">
        <v>300</v>
      </c>
      <c r="D85" s="13">
        <f>controle_CQE!D85</f>
        <v>0</v>
      </c>
      <c r="E85" s="13">
        <f>controle_CQE!E85+controle_CQP!E85</f>
        <v>0</v>
      </c>
      <c r="F85" s="13">
        <f>controle_CQE!F85+controle_CQP!F85</f>
        <v>0</v>
      </c>
      <c r="G85" s="36"/>
      <c r="H85" s="273"/>
      <c r="I85" s="274"/>
      <c r="J85" s="274"/>
      <c r="K85" s="275"/>
      <c r="L85" s="13">
        <f>controle_CQE!L85+controle_CQP!L85</f>
        <v>0</v>
      </c>
      <c r="M85" s="13">
        <f>controle_CQE!M85+controle_CQP!M85</f>
        <v>0</v>
      </c>
      <c r="N85" s="13">
        <f>controle_CQE!N85+controle_CQP!N85</f>
        <v>0</v>
      </c>
      <c r="O85" s="36"/>
      <c r="P85" s="13">
        <f>controle_CQE!P85+controle_CQP!P85</f>
        <v>0</v>
      </c>
      <c r="Q85" s="13">
        <f>controle_CQE!Q85+controle_CQP!Q85</f>
        <v>0</v>
      </c>
      <c r="R85" s="13">
        <f>controle_CQE!R85+controle_CQP!R85</f>
        <v>0</v>
      </c>
      <c r="S85" s="36"/>
      <c r="T85" s="18"/>
    </row>
    <row r="86" spans="1:20" x14ac:dyDescent="0.25">
      <c r="A86" s="86" t="s">
        <v>88</v>
      </c>
      <c r="B86" s="48" t="s">
        <v>180</v>
      </c>
      <c r="C86" s="6">
        <v>300</v>
      </c>
      <c r="D86" s="8">
        <f>controle_CQE!D86</f>
        <v>8824</v>
      </c>
      <c r="E86" s="8">
        <f>controle_CQE!E86+controle_CQP!E86</f>
        <v>738</v>
      </c>
      <c r="F86" s="8">
        <f>controle_CQE!F86+controle_CQP!F86</f>
        <v>24.5</v>
      </c>
      <c r="G86" s="35">
        <f t="shared" si="3"/>
        <v>0.96680216802168017</v>
      </c>
      <c r="H86" s="226"/>
      <c r="I86" s="227"/>
      <c r="J86" s="227"/>
      <c r="K86" s="228"/>
      <c r="L86" s="8">
        <f>controle_CQE!L86</f>
        <v>9497</v>
      </c>
      <c r="M86" s="8">
        <f>controle_CQE!M86+controle_CQP!M86</f>
        <v>797</v>
      </c>
      <c r="N86" s="8">
        <f>controle_CQE!N86+controle_CQP!N86</f>
        <v>53.5</v>
      </c>
      <c r="O86" s="35">
        <f t="shared" si="4"/>
        <v>0.93287327478042659</v>
      </c>
      <c r="P86" s="8">
        <f>controle_CQE!P86+controle_CQP!P86</f>
        <v>36642</v>
      </c>
      <c r="Q86" s="8">
        <f>controle_CQE!Q86+controle_CQP!Q86</f>
        <v>1535</v>
      </c>
      <c r="R86" s="8">
        <f>controle_CQE!R86+controle_CQP!R86</f>
        <v>78</v>
      </c>
      <c r="S86" s="35">
        <f t="shared" si="5"/>
        <v>0.94918566775244295</v>
      </c>
      <c r="T86" s="18"/>
    </row>
    <row r="87" spans="1:20" x14ac:dyDescent="0.25">
      <c r="A87" s="86" t="s">
        <v>89</v>
      </c>
      <c r="B87" s="48" t="s">
        <v>181</v>
      </c>
      <c r="C87" s="6">
        <v>300</v>
      </c>
      <c r="D87" s="8">
        <f>controle_CQE!D87</f>
        <v>1823</v>
      </c>
      <c r="E87" s="8">
        <f>controle_CQE!E87+controle_CQP!E87</f>
        <v>204</v>
      </c>
      <c r="F87" s="8">
        <f>controle_CQE!F87+controle_CQP!F87</f>
        <v>26</v>
      </c>
      <c r="G87" s="35">
        <f t="shared" si="3"/>
        <v>0.87254901960784315</v>
      </c>
      <c r="H87" s="226"/>
      <c r="I87" s="227"/>
      <c r="J87" s="227"/>
      <c r="K87" s="228"/>
      <c r="L87" s="8">
        <f>controle_CQE!L87</f>
        <v>2307</v>
      </c>
      <c r="M87" s="8">
        <f>controle_CQE!M87+controle_CQP!M87</f>
        <v>258</v>
      </c>
      <c r="N87" s="8">
        <f>controle_CQE!N87+controle_CQP!N87</f>
        <v>24.5</v>
      </c>
      <c r="O87" s="35">
        <f t="shared" si="4"/>
        <v>0.90503875968992253</v>
      </c>
      <c r="P87" s="8">
        <f>controle_CQE!P87+controle_CQP!P87</f>
        <v>8260</v>
      </c>
      <c r="Q87" s="8">
        <f>controle_CQE!Q87+controle_CQP!Q87</f>
        <v>462</v>
      </c>
      <c r="R87" s="8">
        <f>controle_CQE!R87+controle_CQP!R87</f>
        <v>50.5</v>
      </c>
      <c r="S87" s="35">
        <f t="shared" si="5"/>
        <v>0.89069264069264065</v>
      </c>
      <c r="T87" s="18"/>
    </row>
    <row r="88" spans="1:20" x14ac:dyDescent="0.25">
      <c r="A88" s="47" t="s">
        <v>90</v>
      </c>
      <c r="B88" s="48" t="s">
        <v>182</v>
      </c>
      <c r="C88" s="6">
        <v>300</v>
      </c>
      <c r="D88" s="13">
        <f>controle_CQE!D88</f>
        <v>0</v>
      </c>
      <c r="E88" s="13">
        <f>controle_CQE!E88+controle_CQP!E88</f>
        <v>0</v>
      </c>
      <c r="F88" s="13">
        <f>controle_CQE!F88+controle_CQP!F88</f>
        <v>0</v>
      </c>
      <c r="G88" s="36"/>
      <c r="H88" s="273"/>
      <c r="I88" s="274"/>
      <c r="J88" s="274"/>
      <c r="K88" s="275"/>
      <c r="L88" s="13">
        <f>controle_CQE!L88+controle_CQP!L88</f>
        <v>0</v>
      </c>
      <c r="M88" s="13">
        <f>controle_CQE!M88+controle_CQP!M88</f>
        <v>0</v>
      </c>
      <c r="N88" s="13">
        <f>controle_CQE!N88+controle_CQP!N88</f>
        <v>0</v>
      </c>
      <c r="O88" s="36"/>
      <c r="P88" s="13">
        <f>controle_CQE!P88+controle_CQP!P88</f>
        <v>0</v>
      </c>
      <c r="Q88" s="13">
        <f>controle_CQE!Q88+controle_CQP!Q88</f>
        <v>0</v>
      </c>
      <c r="R88" s="13">
        <f>controle_CQE!R88+controle_CQP!R88</f>
        <v>0</v>
      </c>
      <c r="S88" s="36"/>
      <c r="T88" s="18"/>
    </row>
    <row r="89" spans="1:20" x14ac:dyDescent="0.25">
      <c r="A89" s="47" t="s">
        <v>91</v>
      </c>
      <c r="B89" s="48" t="s">
        <v>183</v>
      </c>
      <c r="C89" s="6">
        <v>300</v>
      </c>
      <c r="D89" s="13">
        <f>controle_CQE!D89</f>
        <v>0</v>
      </c>
      <c r="E89" s="13">
        <f>controle_CQE!E89+controle_CQP!E89</f>
        <v>0</v>
      </c>
      <c r="F89" s="13">
        <f>controle_CQE!F89+controle_CQP!F89</f>
        <v>0</v>
      </c>
      <c r="G89" s="36"/>
      <c r="H89" s="273"/>
      <c r="I89" s="274"/>
      <c r="J89" s="274"/>
      <c r="K89" s="275"/>
      <c r="L89" s="13">
        <f>controle_CQE!L89+controle_CQP!L89</f>
        <v>0</v>
      </c>
      <c r="M89" s="13">
        <f>controle_CQE!M89+controle_CQP!M89</f>
        <v>0</v>
      </c>
      <c r="N89" s="13">
        <f>controle_CQE!N89+controle_CQP!N89</f>
        <v>0</v>
      </c>
      <c r="O89" s="36"/>
      <c r="P89" s="13">
        <f>controle_CQE!P89+controle_CQP!P89</f>
        <v>0</v>
      </c>
      <c r="Q89" s="13">
        <f>controle_CQE!Q89+controle_CQP!Q89</f>
        <v>0</v>
      </c>
      <c r="R89" s="13">
        <f>controle_CQE!R89+controle_CQP!R89</f>
        <v>0</v>
      </c>
      <c r="S89" s="36"/>
      <c r="T89" s="18"/>
    </row>
    <row r="90" spans="1:20" ht="15.75" thickBot="1" x14ac:dyDescent="0.3">
      <c r="A90" s="48" t="s">
        <v>92</v>
      </c>
      <c r="B90" s="48" t="s">
        <v>184</v>
      </c>
      <c r="C90" s="41">
        <v>300</v>
      </c>
      <c r="D90" s="8">
        <f>controle_CQE!D90</f>
        <v>21195</v>
      </c>
      <c r="E90" s="8">
        <f>controle_CQE!E90+controle_CQP!E90</f>
        <v>1911</v>
      </c>
      <c r="F90" s="8">
        <f>controle_CQE!F90+controle_CQP!F90</f>
        <v>158.5</v>
      </c>
      <c r="G90" s="38">
        <f t="shared" ref="G90" si="6">1-(F90/E90)</f>
        <v>0.91705913134484562</v>
      </c>
      <c r="H90" s="223"/>
      <c r="I90" s="224"/>
      <c r="J90" s="224"/>
      <c r="K90" s="225"/>
      <c r="L90" s="8">
        <f>controle_CQE!L90</f>
        <v>20720</v>
      </c>
      <c r="M90" s="8">
        <f>controle_CQE!M90+controle_CQP!M90</f>
        <v>1869</v>
      </c>
      <c r="N90" s="8">
        <f>controle_CQE!N90+controle_CQP!N90</f>
        <v>175.75</v>
      </c>
      <c r="O90" s="38">
        <f t="shared" ref="O90" si="7">1-(N90/M90)</f>
        <v>0.90596575708935256</v>
      </c>
      <c r="P90" s="8">
        <f>controle_CQE!P90+controle_CQP!P90</f>
        <v>83830</v>
      </c>
      <c r="Q90" s="8">
        <f>controle_CQE!Q90+controle_CQP!Q90</f>
        <v>3780</v>
      </c>
      <c r="R90" s="8">
        <f>controle_CQE!R90+controle_CQP!R90</f>
        <v>334.25</v>
      </c>
      <c r="S90" s="38">
        <f t="shared" ref="S90" si="8">1-(R90/Q90)</f>
        <v>0.91157407407407409</v>
      </c>
      <c r="T90" s="18"/>
    </row>
    <row r="91" spans="1:20" x14ac:dyDescent="0.25">
      <c r="A91" s="77"/>
      <c r="B91" s="77"/>
      <c r="C91" s="17"/>
      <c r="D91" s="26">
        <f>SUM(D4:D90)</f>
        <v>204236</v>
      </c>
      <c r="E91" s="19">
        <f>SUM(E4:E90)</f>
        <v>18185</v>
      </c>
      <c r="F91" s="19">
        <f>SUM(F4:F90)</f>
        <v>1366.5</v>
      </c>
      <c r="G91" s="253">
        <f>1-(F91/E91)</f>
        <v>0.92485565026120431</v>
      </c>
      <c r="H91" s="19">
        <f>SUM(H4:H90)</f>
        <v>0</v>
      </c>
      <c r="I91" s="19">
        <f>SUM(I4:I90)</f>
        <v>0</v>
      </c>
      <c r="J91" s="19">
        <f>SUM(J4:J90)</f>
        <v>0</v>
      </c>
      <c r="K91" s="17"/>
      <c r="L91" s="26">
        <f>SUM(L4:L90)</f>
        <v>206894</v>
      </c>
      <c r="M91" s="19">
        <f>SUM(M2:M90)</f>
        <v>17899</v>
      </c>
      <c r="N91" s="19">
        <f>SUM(N2:N90)</f>
        <v>1551.25</v>
      </c>
      <c r="O91" s="253">
        <f>1-(N91/M91)</f>
        <v>0.91333314710319013</v>
      </c>
      <c r="P91" s="26">
        <f>SUM(P4:P90)</f>
        <v>822095</v>
      </c>
      <c r="Q91" s="19">
        <f>SUM(Q4:Q90)</f>
        <v>36083</v>
      </c>
      <c r="R91" s="19">
        <f>SUM(R4:R90)</f>
        <v>2917.75</v>
      </c>
      <c r="S91" s="253">
        <f>1-(R91/Q91)</f>
        <v>0.91913782113460629</v>
      </c>
      <c r="T91" s="17"/>
    </row>
    <row r="92" spans="1:20" x14ac:dyDescent="0.25">
      <c r="A92" s="77"/>
      <c r="B92" s="215" t="s">
        <v>58</v>
      </c>
      <c r="C92" s="17"/>
      <c r="D92" s="26" t="s">
        <v>94</v>
      </c>
      <c r="E92" s="20">
        <f>E91/D91</f>
        <v>8.9039150786345209E-2</v>
      </c>
      <c r="F92" s="17"/>
      <c r="G92" s="27"/>
      <c r="H92" s="19" t="s">
        <v>94</v>
      </c>
      <c r="I92" s="20" t="e">
        <f>I91/H91</f>
        <v>#DIV/0!</v>
      </c>
      <c r="J92" s="18"/>
      <c r="K92" s="18"/>
      <c r="L92" s="26" t="s">
        <v>94</v>
      </c>
      <c r="M92" s="20">
        <f>M91/L91</f>
        <v>8.6512900325770678E-2</v>
      </c>
      <c r="N92" s="18"/>
      <c r="O92" s="32"/>
      <c r="P92" s="26" t="s">
        <v>94</v>
      </c>
      <c r="Q92" s="20">
        <f>Q91/P91</f>
        <v>4.3891521052919671E-2</v>
      </c>
      <c r="R92" s="18"/>
      <c r="S92" s="32"/>
      <c r="T92" s="21"/>
    </row>
    <row r="93" spans="1:20" ht="16.5" thickBot="1" x14ac:dyDescent="0.3">
      <c r="A93" s="77"/>
      <c r="B93" s="215"/>
      <c r="C93" s="17"/>
      <c r="D93" s="28"/>
      <c r="E93" s="29"/>
      <c r="F93" s="30" t="s">
        <v>95</v>
      </c>
      <c r="G93" s="31">
        <f>1-(F91/E91)</f>
        <v>0.92485565026120431</v>
      </c>
      <c r="H93" s="18"/>
      <c r="I93" s="18"/>
      <c r="J93" s="18"/>
      <c r="K93" s="18"/>
      <c r="L93" s="33"/>
      <c r="M93" s="34"/>
      <c r="N93" s="30" t="s">
        <v>95</v>
      </c>
      <c r="O93" s="31">
        <f>1-(N91/M91)</f>
        <v>0.91333314710319013</v>
      </c>
      <c r="P93" s="33"/>
      <c r="Q93" s="34"/>
      <c r="R93" s="30" t="s">
        <v>95</v>
      </c>
      <c r="S93" s="31">
        <f>1-(R91/Q91)</f>
        <v>0.91913782113460629</v>
      </c>
      <c r="T93" s="21"/>
    </row>
    <row r="94" spans="1:20" ht="16.5" thickBot="1" x14ac:dyDescent="0.3">
      <c r="A94" s="77"/>
      <c r="B94" s="215"/>
      <c r="C94" s="17"/>
      <c r="D94" s="17"/>
      <c r="E94" s="17"/>
      <c r="F94" s="21"/>
      <c r="G94" s="23"/>
      <c r="H94" s="18"/>
      <c r="I94" s="18"/>
      <c r="J94" s="18"/>
      <c r="K94" s="18"/>
      <c r="L94" s="18"/>
      <c r="M94" s="18"/>
      <c r="N94" s="21"/>
      <c r="O94" s="23"/>
      <c r="P94" s="18"/>
      <c r="Q94" s="18"/>
      <c r="R94" s="21"/>
      <c r="S94" s="23"/>
      <c r="T94" s="21"/>
    </row>
    <row r="95" spans="1:20" x14ac:dyDescent="0.25">
      <c r="A95" s="77"/>
      <c r="B95" s="215"/>
      <c r="C95" s="17"/>
      <c r="D95" s="24">
        <f>SUM(D4:D56)</f>
        <v>65064</v>
      </c>
      <c r="E95" s="25">
        <f>SUM(E4:E56)</f>
        <v>5317</v>
      </c>
      <c r="F95" s="25">
        <f>SUM(F4:F56)</f>
        <v>536.5</v>
      </c>
      <c r="G95" s="253">
        <f>1-(F95/E95)</f>
        <v>0.89909723528305441</v>
      </c>
      <c r="H95" s="19">
        <f>SUM(H4:H56)</f>
        <v>0</v>
      </c>
      <c r="I95" s="19">
        <f>SUM(I4:I56)</f>
        <v>0</v>
      </c>
      <c r="J95" s="19">
        <f>SUM(J4:J56)</f>
        <v>0</v>
      </c>
      <c r="K95" s="18"/>
      <c r="L95" s="24">
        <f>SUM(L2:L56)</f>
        <v>68324</v>
      </c>
      <c r="M95" s="25">
        <f>SUM(M2:M56)</f>
        <v>5413</v>
      </c>
      <c r="N95" s="25">
        <f>SUM(N2:N56)</f>
        <v>607.75</v>
      </c>
      <c r="O95" s="253">
        <f>1-(N95/M95)</f>
        <v>0.88772399778311473</v>
      </c>
      <c r="P95" s="24">
        <f>SUM(P4:P56)</f>
        <v>262594</v>
      </c>
      <c r="Q95" s="25">
        <f>SUM(Q4:Q56)</f>
        <v>10729</v>
      </c>
      <c r="R95" s="25">
        <f>SUM(R4:R56)</f>
        <v>1144.25</v>
      </c>
      <c r="S95" s="253">
        <f>1-(R95/Q95)</f>
        <v>0.89334979960853755</v>
      </c>
      <c r="T95" s="21"/>
    </row>
    <row r="96" spans="1:20" x14ac:dyDescent="0.25">
      <c r="A96" s="77"/>
      <c r="B96" s="215" t="s">
        <v>97</v>
      </c>
      <c r="C96" s="17"/>
      <c r="D96" s="26" t="s">
        <v>94</v>
      </c>
      <c r="E96" s="20">
        <f>E95/D95</f>
        <v>8.1719537685970733E-2</v>
      </c>
      <c r="F96" s="17"/>
      <c r="G96" s="27"/>
      <c r="H96" s="19" t="s">
        <v>94</v>
      </c>
      <c r="I96" s="20" t="e">
        <f>I95/H95</f>
        <v>#DIV/0!</v>
      </c>
      <c r="J96" s="18"/>
      <c r="K96" s="18"/>
      <c r="L96" s="26" t="s">
        <v>94</v>
      </c>
      <c r="M96" s="20">
        <f>M95/L95</f>
        <v>7.9225455184122703E-2</v>
      </c>
      <c r="N96" s="18"/>
      <c r="O96" s="32"/>
      <c r="P96" s="26" t="s">
        <v>94</v>
      </c>
      <c r="Q96" s="20">
        <f>Q95/P95</f>
        <v>4.0857749986671438E-2</v>
      </c>
      <c r="R96" s="18"/>
      <c r="S96" s="32"/>
      <c r="T96" s="21"/>
    </row>
    <row r="97" spans="1:20" ht="16.5" thickBot="1" x14ac:dyDescent="0.3">
      <c r="A97" s="77"/>
      <c r="B97" s="215"/>
      <c r="C97" s="17"/>
      <c r="D97" s="28"/>
      <c r="E97" s="29"/>
      <c r="F97" s="30" t="s">
        <v>95</v>
      </c>
      <c r="G97" s="31">
        <f>1-(F95/E95)</f>
        <v>0.89909723528305441</v>
      </c>
      <c r="H97" s="18"/>
      <c r="I97" s="18"/>
      <c r="J97" s="18"/>
      <c r="K97" s="18"/>
      <c r="L97" s="33"/>
      <c r="M97" s="34"/>
      <c r="N97" s="30" t="s">
        <v>95</v>
      </c>
      <c r="O97" s="31">
        <f>1-(N95/M95)</f>
        <v>0.88772399778311473</v>
      </c>
      <c r="P97" s="33"/>
      <c r="Q97" s="34"/>
      <c r="R97" s="30" t="s">
        <v>95</v>
      </c>
      <c r="S97" s="31">
        <f>1-(R95/Q95)</f>
        <v>0.89334979960853755</v>
      </c>
      <c r="T97" s="21"/>
    </row>
    <row r="98" spans="1:20" ht="15.75" thickBot="1" x14ac:dyDescent="0.3">
      <c r="A98" s="77"/>
      <c r="B98" s="215"/>
      <c r="C98" s="17"/>
      <c r="D98" s="17"/>
      <c r="E98" s="17"/>
      <c r="F98" s="17"/>
      <c r="G98" s="17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21"/>
    </row>
    <row r="99" spans="1:20" x14ac:dyDescent="0.25">
      <c r="A99" s="77"/>
      <c r="B99" s="215"/>
      <c r="C99" s="17"/>
      <c r="D99" s="24">
        <f>SUM(D58:D90)</f>
        <v>139172</v>
      </c>
      <c r="E99" s="25">
        <f>SUM(E58:E90)</f>
        <v>12868</v>
      </c>
      <c r="F99" s="25">
        <f>SUM(F58:F90)</f>
        <v>830</v>
      </c>
      <c r="G99" s="253">
        <f>1-(F99/E99)</f>
        <v>0.93549891202984148</v>
      </c>
      <c r="H99" s="19">
        <f>SUM(H58:H90)</f>
        <v>0</v>
      </c>
      <c r="I99" s="19">
        <f>SUM(I58:I90)</f>
        <v>0</v>
      </c>
      <c r="J99" s="19">
        <f>SUM(J58:J90)</f>
        <v>0</v>
      </c>
      <c r="K99" s="18"/>
      <c r="L99" s="24">
        <f>SUM(L58:L90)</f>
        <v>140580</v>
      </c>
      <c r="M99" s="25">
        <f>SUM(M58:M90)</f>
        <v>12486</v>
      </c>
      <c r="N99" s="25">
        <f>SUM(N58:N90)</f>
        <v>943.5</v>
      </c>
      <c r="O99" s="253">
        <f>1-(N99/M99)</f>
        <v>0.92443536761172518</v>
      </c>
      <c r="P99" s="24">
        <f>SUM(P58:P90)</f>
        <v>559501</v>
      </c>
      <c r="Q99" s="25">
        <f>SUM(Q58:Q90)</f>
        <v>25354</v>
      </c>
      <c r="R99" s="25">
        <f>SUM(R58:R90)</f>
        <v>1773.5</v>
      </c>
      <c r="S99" s="253">
        <f>1-(R99/Q99)</f>
        <v>0.93005048513055133</v>
      </c>
      <c r="T99" s="21"/>
    </row>
    <row r="100" spans="1:20" x14ac:dyDescent="0.25">
      <c r="A100" s="77"/>
      <c r="B100" s="215" t="s">
        <v>98</v>
      </c>
      <c r="C100" s="17"/>
      <c r="D100" s="26" t="s">
        <v>94</v>
      </c>
      <c r="E100" s="20">
        <f>E99/D99</f>
        <v>9.2461127238237573E-2</v>
      </c>
      <c r="F100" s="17"/>
      <c r="G100" s="27"/>
      <c r="H100" s="19" t="s">
        <v>94</v>
      </c>
      <c r="I100" s="20" t="e">
        <f>I99/H99</f>
        <v>#DIV/0!</v>
      </c>
      <c r="J100" s="18"/>
      <c r="K100" s="18"/>
      <c r="L100" s="26" t="s">
        <v>94</v>
      </c>
      <c r="M100" s="20">
        <f>M99/L99</f>
        <v>8.8817755014938118E-2</v>
      </c>
      <c r="N100" s="18"/>
      <c r="O100" s="32"/>
      <c r="P100" s="26" t="s">
        <v>94</v>
      </c>
      <c r="Q100" s="20">
        <f>Q99/P99</f>
        <v>4.5315379239715389E-2</v>
      </c>
      <c r="R100" s="18"/>
      <c r="S100" s="32"/>
      <c r="T100" s="21"/>
    </row>
    <row r="101" spans="1:20" ht="16.5" thickBot="1" x14ac:dyDescent="0.3">
      <c r="A101" s="77"/>
      <c r="B101" s="77"/>
      <c r="C101" s="17"/>
      <c r="D101" s="28"/>
      <c r="E101" s="29"/>
      <c r="F101" s="30" t="s">
        <v>95</v>
      </c>
      <c r="G101" s="31">
        <f>1-(F99/E99)</f>
        <v>0.93549891202984148</v>
      </c>
      <c r="H101" s="18"/>
      <c r="I101" s="18"/>
      <c r="J101" s="18"/>
      <c r="K101" s="18"/>
      <c r="L101" s="33"/>
      <c r="M101" s="34"/>
      <c r="N101" s="30" t="s">
        <v>95</v>
      </c>
      <c r="O101" s="31">
        <f>1-(N99/M99)</f>
        <v>0.92443536761172518</v>
      </c>
      <c r="P101" s="33"/>
      <c r="Q101" s="34"/>
      <c r="R101" s="30" t="s">
        <v>95</v>
      </c>
      <c r="S101" s="31">
        <f>1-(R99/Q99)</f>
        <v>0.93005048513055133</v>
      </c>
      <c r="T101" s="21"/>
    </row>
    <row r="102" spans="1:20" ht="23.25" customHeight="1" x14ac:dyDescent="0.25">
      <c r="A102" s="77"/>
      <c r="B102" s="77"/>
      <c r="C102" s="17"/>
      <c r="D102" s="17"/>
      <c r="E102" s="17"/>
      <c r="F102" s="17"/>
      <c r="G102" s="17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21"/>
    </row>
    <row r="103" spans="1:20" x14ac:dyDescent="0.25">
      <c r="A103" s="77"/>
      <c r="B103" s="77"/>
      <c r="C103" s="18"/>
      <c r="D103" s="15"/>
      <c r="E103" s="22" t="s">
        <v>96</v>
      </c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</row>
    <row r="104" spans="1:20" x14ac:dyDescent="0.25">
      <c r="A104" s="77"/>
      <c r="B104" s="77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</row>
    <row r="105" spans="1:20" x14ac:dyDescent="0.25">
      <c r="A105" s="77"/>
      <c r="B105" s="77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</row>
    <row r="106" spans="1:20" x14ac:dyDescent="0.25">
      <c r="A106" s="77"/>
      <c r="B106" s="77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</row>
  </sheetData>
  <mergeCells count="5">
    <mergeCell ref="D2:G2"/>
    <mergeCell ref="H2:K2"/>
    <mergeCell ref="L2:O2"/>
    <mergeCell ref="P2:S2"/>
    <mergeCell ref="D1:S1"/>
  </mergeCells>
  <conditionalFormatting sqref="S4:S90 G4:G90 O4:O19 O21:O90">
    <cfRule type="colorScale" priority="2">
      <colorScale>
        <cfvo type="min"/>
        <cfvo type="num" val="0.5"/>
        <cfvo type="max"/>
        <color rgb="FFF8696B"/>
        <color rgb="FFFFEB84"/>
        <color rgb="FF63BE7B"/>
      </colorScale>
    </cfRule>
  </conditionalFormatting>
  <conditionalFormatting sqref="O20">
    <cfRule type="colorScale" priority="1">
      <colorScale>
        <cfvo type="min"/>
        <cfvo type="num" val="0.5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3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L14" sqref="AL14"/>
    </sheetView>
  </sheetViews>
  <sheetFormatPr baseColWidth="10" defaultRowHeight="15" x14ac:dyDescent="0.25"/>
  <cols>
    <col min="1" max="1" width="37.7109375" style="46" bestFit="1" customWidth="1"/>
    <col min="2" max="2" width="6.7109375" style="45" customWidth="1"/>
    <col min="3" max="3" width="4.85546875" customWidth="1"/>
    <col min="4" max="36" width="4.7109375" customWidth="1"/>
  </cols>
  <sheetData>
    <row r="1" spans="1:37" s="44" customFormat="1" ht="134.25" customHeight="1" x14ac:dyDescent="0.2">
      <c r="A1" s="65" t="s">
        <v>243</v>
      </c>
      <c r="B1" s="53"/>
      <c r="C1" s="64" t="s">
        <v>187</v>
      </c>
      <c r="D1" s="206" t="s">
        <v>152</v>
      </c>
      <c r="E1" s="207" t="s">
        <v>153</v>
      </c>
      <c r="F1" s="207" t="s">
        <v>154</v>
      </c>
      <c r="G1" s="207" t="s">
        <v>155</v>
      </c>
      <c r="H1" s="204" t="s">
        <v>156</v>
      </c>
      <c r="I1" s="204" t="s">
        <v>157</v>
      </c>
      <c r="J1" s="204" t="s">
        <v>158</v>
      </c>
      <c r="K1" s="204" t="s">
        <v>159</v>
      </c>
      <c r="L1" s="204" t="s">
        <v>160</v>
      </c>
      <c r="M1" s="208" t="s">
        <v>161</v>
      </c>
      <c r="N1" s="208" t="s">
        <v>162</v>
      </c>
      <c r="O1" s="208" t="s">
        <v>163</v>
      </c>
      <c r="P1" s="208" t="s">
        <v>164</v>
      </c>
      <c r="Q1" s="195" t="s">
        <v>165</v>
      </c>
      <c r="R1" s="195" t="s">
        <v>166</v>
      </c>
      <c r="S1" s="195" t="s">
        <v>167</v>
      </c>
      <c r="T1" s="195" t="s">
        <v>168</v>
      </c>
      <c r="U1" s="195" t="s">
        <v>169</v>
      </c>
      <c r="V1" s="195" t="s">
        <v>170</v>
      </c>
      <c r="W1" s="195" t="s">
        <v>171</v>
      </c>
      <c r="X1" s="195" t="s">
        <v>172</v>
      </c>
      <c r="Y1" s="209" t="s">
        <v>173</v>
      </c>
      <c r="Z1" s="209" t="s">
        <v>174</v>
      </c>
      <c r="AA1" s="209" t="s">
        <v>175</v>
      </c>
      <c r="AB1" s="209" t="s">
        <v>176</v>
      </c>
      <c r="AC1" s="210" t="s">
        <v>177</v>
      </c>
      <c r="AD1" s="210" t="s">
        <v>178</v>
      </c>
      <c r="AE1" s="210" t="s">
        <v>179</v>
      </c>
      <c r="AF1" s="210" t="s">
        <v>180</v>
      </c>
      <c r="AG1" s="210" t="s">
        <v>181</v>
      </c>
      <c r="AH1" s="210" t="s">
        <v>182</v>
      </c>
      <c r="AI1" s="210" t="s">
        <v>183</v>
      </c>
      <c r="AJ1" s="211" t="s">
        <v>184</v>
      </c>
      <c r="AK1" s="49"/>
    </row>
    <row r="2" spans="1:37" ht="36.75" customHeight="1" thickBot="1" x14ac:dyDescent="0.3">
      <c r="A2" s="63" t="s">
        <v>186</v>
      </c>
      <c r="B2" s="61"/>
      <c r="C2" s="61"/>
      <c r="D2" s="146" t="s">
        <v>61</v>
      </c>
      <c r="E2" s="147" t="s">
        <v>62</v>
      </c>
      <c r="F2" s="147" t="s">
        <v>63</v>
      </c>
      <c r="G2" s="147" t="s">
        <v>64</v>
      </c>
      <c r="H2" s="148" t="s">
        <v>65</v>
      </c>
      <c r="I2" s="148" t="s">
        <v>66</v>
      </c>
      <c r="J2" s="148" t="s">
        <v>67</v>
      </c>
      <c r="K2" s="148" t="s">
        <v>68</v>
      </c>
      <c r="L2" s="148" t="s">
        <v>69</v>
      </c>
      <c r="M2" s="149" t="s">
        <v>70</v>
      </c>
      <c r="N2" s="149" t="s">
        <v>71</v>
      </c>
      <c r="O2" s="149" t="s">
        <v>72</v>
      </c>
      <c r="P2" s="149" t="s">
        <v>73</v>
      </c>
      <c r="Q2" s="150" t="s">
        <v>74</v>
      </c>
      <c r="R2" s="150" t="s">
        <v>75</v>
      </c>
      <c r="S2" s="150" t="s">
        <v>76</v>
      </c>
      <c r="T2" s="150" t="s">
        <v>77</v>
      </c>
      <c r="U2" s="150" t="s">
        <v>78</v>
      </c>
      <c r="V2" s="150" t="s">
        <v>79</v>
      </c>
      <c r="W2" s="150" t="s">
        <v>80</v>
      </c>
      <c r="X2" s="150" t="s">
        <v>81</v>
      </c>
      <c r="Y2" s="151" t="s">
        <v>82</v>
      </c>
      <c r="Z2" s="151" t="s">
        <v>83</v>
      </c>
      <c r="AA2" s="151" t="s">
        <v>84</v>
      </c>
      <c r="AB2" s="151" t="s">
        <v>60</v>
      </c>
      <c r="AC2" s="152" t="s">
        <v>85</v>
      </c>
      <c r="AD2" s="152" t="s">
        <v>86</v>
      </c>
      <c r="AE2" s="152" t="s">
        <v>87</v>
      </c>
      <c r="AF2" s="152" t="s">
        <v>88</v>
      </c>
      <c r="AG2" s="152" t="s">
        <v>89</v>
      </c>
      <c r="AH2" s="152" t="s">
        <v>90</v>
      </c>
      <c r="AI2" s="152" t="s">
        <v>91</v>
      </c>
      <c r="AJ2" s="153" t="s">
        <v>92</v>
      </c>
      <c r="AK2" s="18"/>
    </row>
    <row r="3" spans="1:37" x14ac:dyDescent="0.25">
      <c r="A3" s="66" t="s">
        <v>152</v>
      </c>
      <c r="B3" s="154" t="s">
        <v>61</v>
      </c>
      <c r="C3" s="62">
        <f>SUM(D3:AJ3)</f>
        <v>8</v>
      </c>
      <c r="D3" s="121"/>
      <c r="E3" s="106">
        <v>2</v>
      </c>
      <c r="F3" s="106">
        <v>2</v>
      </c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7">
        <v>4</v>
      </c>
      <c r="AK3" s="18"/>
    </row>
    <row r="4" spans="1:37" x14ac:dyDescent="0.25">
      <c r="A4" s="67" t="s">
        <v>153</v>
      </c>
      <c r="B4" s="155" t="s">
        <v>62</v>
      </c>
      <c r="C4" s="58">
        <f t="shared" ref="C4:C35" si="0">SUM(D4:AJ4)</f>
        <v>31</v>
      </c>
      <c r="D4" s="117">
        <v>3</v>
      </c>
      <c r="E4" s="109"/>
      <c r="F4" s="110">
        <v>12</v>
      </c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>
        <v>1</v>
      </c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>
        <v>1</v>
      </c>
      <c r="AG4" s="110">
        <v>1</v>
      </c>
      <c r="AH4" s="110"/>
      <c r="AI4" s="110"/>
      <c r="AJ4" s="111">
        <v>13</v>
      </c>
      <c r="AK4" s="18"/>
    </row>
    <row r="5" spans="1:37" x14ac:dyDescent="0.25">
      <c r="A5" s="67" t="s">
        <v>154</v>
      </c>
      <c r="B5" s="155" t="s">
        <v>63</v>
      </c>
      <c r="C5" s="58">
        <f t="shared" si="0"/>
        <v>173</v>
      </c>
      <c r="D5" s="117">
        <v>4</v>
      </c>
      <c r="E5" s="110">
        <v>18</v>
      </c>
      <c r="F5" s="109"/>
      <c r="G5" s="110">
        <v>32</v>
      </c>
      <c r="H5" s="110"/>
      <c r="I5" s="110"/>
      <c r="J5" s="110"/>
      <c r="K5" s="110"/>
      <c r="L5" s="110">
        <v>2</v>
      </c>
      <c r="M5" s="110"/>
      <c r="N5" s="110"/>
      <c r="O5" s="110"/>
      <c r="P5" s="110"/>
      <c r="Q5" s="110"/>
      <c r="R5" s="110">
        <v>9</v>
      </c>
      <c r="S5" s="110">
        <v>2</v>
      </c>
      <c r="T5" s="110"/>
      <c r="U5" s="110"/>
      <c r="V5" s="110"/>
      <c r="W5" s="110">
        <v>3</v>
      </c>
      <c r="X5" s="110"/>
      <c r="Y5" s="110">
        <v>2</v>
      </c>
      <c r="Z5" s="110">
        <v>1</v>
      </c>
      <c r="AA5" s="110"/>
      <c r="AB5" s="110"/>
      <c r="AC5" s="110">
        <v>5</v>
      </c>
      <c r="AD5" s="110"/>
      <c r="AE5" s="110"/>
      <c r="AF5" s="110">
        <v>8</v>
      </c>
      <c r="AG5" s="110"/>
      <c r="AH5" s="110"/>
      <c r="AI5" s="110">
        <v>1</v>
      </c>
      <c r="AJ5" s="111">
        <v>86</v>
      </c>
      <c r="AK5" s="18"/>
    </row>
    <row r="6" spans="1:37" x14ac:dyDescent="0.25">
      <c r="A6" s="67" t="s">
        <v>155</v>
      </c>
      <c r="B6" s="155" t="s">
        <v>64</v>
      </c>
      <c r="C6" s="58">
        <f t="shared" si="0"/>
        <v>28</v>
      </c>
      <c r="D6" s="117"/>
      <c r="E6" s="110"/>
      <c r="F6" s="110">
        <v>13</v>
      </c>
      <c r="G6" s="109"/>
      <c r="H6" s="110"/>
      <c r="I6" s="110"/>
      <c r="J6" s="110"/>
      <c r="K6" s="110"/>
      <c r="L6" s="110">
        <v>1</v>
      </c>
      <c r="M6" s="110"/>
      <c r="N6" s="110"/>
      <c r="O6" s="110"/>
      <c r="P6" s="110"/>
      <c r="Q6" s="110"/>
      <c r="R6" s="110">
        <v>2</v>
      </c>
      <c r="S6" s="110">
        <v>1</v>
      </c>
      <c r="T6" s="110"/>
      <c r="U6" s="110"/>
      <c r="V6" s="110"/>
      <c r="W6" s="110"/>
      <c r="X6" s="110"/>
      <c r="Y6" s="110">
        <v>1</v>
      </c>
      <c r="Z6" s="110"/>
      <c r="AA6" s="110"/>
      <c r="AB6" s="110"/>
      <c r="AC6" s="110">
        <v>2</v>
      </c>
      <c r="AD6" s="110"/>
      <c r="AE6" s="110"/>
      <c r="AF6" s="110">
        <v>1</v>
      </c>
      <c r="AG6" s="110"/>
      <c r="AH6" s="110"/>
      <c r="AI6" s="110"/>
      <c r="AJ6" s="111">
        <v>7</v>
      </c>
      <c r="AK6" s="18"/>
    </row>
    <row r="7" spans="1:37" x14ac:dyDescent="0.25">
      <c r="A7" s="68" t="s">
        <v>156</v>
      </c>
      <c r="B7" s="156" t="s">
        <v>65</v>
      </c>
      <c r="C7" s="58">
        <f t="shared" si="0"/>
        <v>0</v>
      </c>
      <c r="D7" s="117"/>
      <c r="E7" s="110"/>
      <c r="F7" s="110"/>
      <c r="G7" s="110"/>
      <c r="H7" s="109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1"/>
      <c r="AK7" s="18"/>
    </row>
    <row r="8" spans="1:37" x14ac:dyDescent="0.25">
      <c r="A8" s="68" t="s">
        <v>157</v>
      </c>
      <c r="B8" s="156" t="s">
        <v>66</v>
      </c>
      <c r="C8" s="58">
        <f t="shared" si="0"/>
        <v>0</v>
      </c>
      <c r="D8" s="117"/>
      <c r="E8" s="110"/>
      <c r="F8" s="110"/>
      <c r="G8" s="110"/>
      <c r="H8" s="110"/>
      <c r="I8" s="109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1"/>
      <c r="AK8" s="18"/>
    </row>
    <row r="9" spans="1:37" x14ac:dyDescent="0.25">
      <c r="A9" s="68" t="s">
        <v>158</v>
      </c>
      <c r="B9" s="156" t="s">
        <v>67</v>
      </c>
      <c r="C9" s="58">
        <f t="shared" si="0"/>
        <v>0</v>
      </c>
      <c r="D9" s="117"/>
      <c r="E9" s="110"/>
      <c r="F9" s="110"/>
      <c r="G9" s="110"/>
      <c r="H9" s="110"/>
      <c r="I9" s="110"/>
      <c r="J9" s="109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1"/>
      <c r="AK9" s="18"/>
    </row>
    <row r="10" spans="1:37" x14ac:dyDescent="0.25">
      <c r="A10" s="68" t="s">
        <v>159</v>
      </c>
      <c r="B10" s="156" t="s">
        <v>68</v>
      </c>
      <c r="C10" s="58">
        <f t="shared" si="0"/>
        <v>0</v>
      </c>
      <c r="D10" s="117"/>
      <c r="E10" s="110"/>
      <c r="F10" s="110"/>
      <c r="G10" s="110"/>
      <c r="H10" s="110"/>
      <c r="I10" s="110"/>
      <c r="J10" s="110"/>
      <c r="K10" s="109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1"/>
      <c r="AK10" s="18"/>
    </row>
    <row r="11" spans="1:37" x14ac:dyDescent="0.25">
      <c r="A11" s="68" t="s">
        <v>160</v>
      </c>
      <c r="B11" s="156" t="s">
        <v>69</v>
      </c>
      <c r="C11" s="58">
        <f t="shared" si="0"/>
        <v>0</v>
      </c>
      <c r="D11" s="117"/>
      <c r="E11" s="110"/>
      <c r="F11" s="110"/>
      <c r="G11" s="110"/>
      <c r="H11" s="110"/>
      <c r="I11" s="110"/>
      <c r="J11" s="110"/>
      <c r="K11" s="110"/>
      <c r="L11" s="109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1"/>
      <c r="AK11" s="18"/>
    </row>
    <row r="12" spans="1:37" x14ac:dyDescent="0.25">
      <c r="A12" s="69" t="s">
        <v>161</v>
      </c>
      <c r="B12" s="157" t="s">
        <v>70</v>
      </c>
      <c r="C12" s="58">
        <f t="shared" si="0"/>
        <v>19</v>
      </c>
      <c r="D12" s="117"/>
      <c r="E12" s="110">
        <v>11</v>
      </c>
      <c r="F12" s="110"/>
      <c r="G12" s="110"/>
      <c r="H12" s="110"/>
      <c r="I12" s="110"/>
      <c r="J12" s="110"/>
      <c r="K12" s="110"/>
      <c r="L12" s="110"/>
      <c r="M12" s="109"/>
      <c r="N12" s="110"/>
      <c r="O12" s="110"/>
      <c r="P12" s="110"/>
      <c r="Q12" s="110"/>
      <c r="R12" s="110">
        <v>1</v>
      </c>
      <c r="S12" s="110">
        <v>2</v>
      </c>
      <c r="T12" s="110"/>
      <c r="U12" s="110"/>
      <c r="V12" s="110"/>
      <c r="W12" s="110"/>
      <c r="X12" s="110"/>
      <c r="Y12" s="110"/>
      <c r="Z12" s="110">
        <v>1</v>
      </c>
      <c r="AA12" s="110"/>
      <c r="AB12" s="110"/>
      <c r="AC12" s="110"/>
      <c r="AD12" s="110"/>
      <c r="AE12" s="110"/>
      <c r="AF12" s="110"/>
      <c r="AG12" s="110">
        <v>3</v>
      </c>
      <c r="AH12" s="110"/>
      <c r="AI12" s="110"/>
      <c r="AJ12" s="111">
        <v>1</v>
      </c>
      <c r="AK12" s="18"/>
    </row>
    <row r="13" spans="1:37" x14ac:dyDescent="0.25">
      <c r="A13" s="69" t="s">
        <v>162</v>
      </c>
      <c r="B13" s="157" t="s">
        <v>71</v>
      </c>
      <c r="C13" s="58">
        <f t="shared" si="0"/>
        <v>0</v>
      </c>
      <c r="D13" s="117"/>
      <c r="E13" s="110"/>
      <c r="F13" s="110"/>
      <c r="G13" s="110"/>
      <c r="H13" s="110"/>
      <c r="I13" s="110"/>
      <c r="J13" s="110"/>
      <c r="K13" s="110"/>
      <c r="L13" s="110"/>
      <c r="M13" s="110"/>
      <c r="N13" s="109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1"/>
      <c r="AK13" s="18"/>
    </row>
    <row r="14" spans="1:37" x14ac:dyDescent="0.25">
      <c r="A14" s="69" t="s">
        <v>163</v>
      </c>
      <c r="B14" s="157" t="s">
        <v>72</v>
      </c>
      <c r="C14" s="58">
        <f t="shared" si="0"/>
        <v>0</v>
      </c>
      <c r="D14" s="117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09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1"/>
      <c r="AK14" s="18"/>
    </row>
    <row r="15" spans="1:37" x14ac:dyDescent="0.25">
      <c r="A15" s="69" t="s">
        <v>164</v>
      </c>
      <c r="B15" s="157" t="s">
        <v>73</v>
      </c>
      <c r="C15" s="58">
        <f t="shared" si="0"/>
        <v>0</v>
      </c>
      <c r="D15" s="117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09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1"/>
      <c r="AK15" s="18"/>
    </row>
    <row r="16" spans="1:37" x14ac:dyDescent="0.25">
      <c r="A16" s="75" t="s">
        <v>165</v>
      </c>
      <c r="B16" s="158" t="s">
        <v>74</v>
      </c>
      <c r="C16" s="58">
        <f t="shared" si="0"/>
        <v>0</v>
      </c>
      <c r="D16" s="117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09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1"/>
      <c r="AK16" s="18"/>
    </row>
    <row r="17" spans="1:37" x14ac:dyDescent="0.25">
      <c r="A17" s="75" t="s">
        <v>166</v>
      </c>
      <c r="B17" s="158" t="s">
        <v>75</v>
      </c>
      <c r="C17" s="58">
        <f t="shared" si="0"/>
        <v>138</v>
      </c>
      <c r="D17" s="117"/>
      <c r="E17" s="110">
        <v>3</v>
      </c>
      <c r="F17" s="110">
        <v>3</v>
      </c>
      <c r="G17" s="110"/>
      <c r="H17" s="110"/>
      <c r="I17" s="110"/>
      <c r="J17" s="110"/>
      <c r="K17" s="110"/>
      <c r="L17" s="110"/>
      <c r="M17" s="110">
        <v>3</v>
      </c>
      <c r="N17" s="110"/>
      <c r="O17" s="110"/>
      <c r="P17" s="110"/>
      <c r="Q17" s="110"/>
      <c r="R17" s="109"/>
      <c r="S17" s="110">
        <v>17</v>
      </c>
      <c r="T17" s="110"/>
      <c r="U17" s="110">
        <v>4</v>
      </c>
      <c r="V17" s="110"/>
      <c r="W17" s="110">
        <v>30</v>
      </c>
      <c r="X17" s="110">
        <v>5</v>
      </c>
      <c r="Y17" s="110">
        <v>12</v>
      </c>
      <c r="Z17" s="110">
        <v>2</v>
      </c>
      <c r="AA17" s="110"/>
      <c r="AB17" s="110"/>
      <c r="AC17" s="110">
        <v>2</v>
      </c>
      <c r="AD17" s="110"/>
      <c r="AE17" s="110"/>
      <c r="AF17" s="110">
        <v>4</v>
      </c>
      <c r="AG17" s="110"/>
      <c r="AH17" s="110"/>
      <c r="AI17" s="110">
        <v>1</v>
      </c>
      <c r="AJ17" s="111">
        <v>52</v>
      </c>
      <c r="AK17" s="18"/>
    </row>
    <row r="18" spans="1:37" x14ac:dyDescent="0.25">
      <c r="A18" s="75" t="s">
        <v>167</v>
      </c>
      <c r="B18" s="158" t="s">
        <v>76</v>
      </c>
      <c r="C18" s="58">
        <f t="shared" si="0"/>
        <v>48</v>
      </c>
      <c r="D18" s="117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>
        <v>24</v>
      </c>
      <c r="S18" s="109"/>
      <c r="T18" s="110"/>
      <c r="U18" s="110"/>
      <c r="V18" s="110"/>
      <c r="W18" s="110">
        <v>1</v>
      </c>
      <c r="X18" s="110"/>
      <c r="Y18" s="110">
        <v>2</v>
      </c>
      <c r="Z18" s="110">
        <v>8</v>
      </c>
      <c r="AA18" s="110"/>
      <c r="AB18" s="110"/>
      <c r="AC18" s="110">
        <v>2</v>
      </c>
      <c r="AD18" s="110">
        <v>2</v>
      </c>
      <c r="AE18" s="110"/>
      <c r="AF18" s="110">
        <v>2</v>
      </c>
      <c r="AG18" s="110">
        <v>7</v>
      </c>
      <c r="AH18" s="110"/>
      <c r="AI18" s="110"/>
      <c r="AJ18" s="111"/>
      <c r="AK18" s="18"/>
    </row>
    <row r="19" spans="1:37" x14ac:dyDescent="0.25">
      <c r="A19" s="75" t="s">
        <v>168</v>
      </c>
      <c r="B19" s="158" t="s">
        <v>77</v>
      </c>
      <c r="C19" s="58">
        <f t="shared" si="0"/>
        <v>0</v>
      </c>
      <c r="D19" s="117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09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1"/>
      <c r="AK19" s="18"/>
    </row>
    <row r="20" spans="1:37" x14ac:dyDescent="0.25">
      <c r="A20" s="75" t="s">
        <v>169</v>
      </c>
      <c r="B20" s="158" t="s">
        <v>78</v>
      </c>
      <c r="C20" s="58">
        <f t="shared" si="0"/>
        <v>17</v>
      </c>
      <c r="D20" s="117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>
        <v>2</v>
      </c>
      <c r="S20" s="110"/>
      <c r="T20" s="110"/>
      <c r="U20" s="109"/>
      <c r="V20" s="110"/>
      <c r="W20" s="110">
        <v>12</v>
      </c>
      <c r="X20" s="110"/>
      <c r="Y20" s="110">
        <v>2</v>
      </c>
      <c r="Z20" s="110"/>
      <c r="AA20" s="110"/>
      <c r="AB20" s="110"/>
      <c r="AC20" s="110"/>
      <c r="AD20" s="110">
        <v>1</v>
      </c>
      <c r="AE20" s="110"/>
      <c r="AF20" s="110"/>
      <c r="AG20" s="110"/>
      <c r="AH20" s="110"/>
      <c r="AI20" s="110"/>
      <c r="AJ20" s="111"/>
      <c r="AK20" s="18"/>
    </row>
    <row r="21" spans="1:37" x14ac:dyDescent="0.25">
      <c r="A21" s="75" t="s">
        <v>170</v>
      </c>
      <c r="B21" s="158" t="s">
        <v>79</v>
      </c>
      <c r="C21" s="58">
        <f t="shared" si="0"/>
        <v>0</v>
      </c>
      <c r="D21" s="117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09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1"/>
      <c r="AK21" s="18"/>
    </row>
    <row r="22" spans="1:37" x14ac:dyDescent="0.25">
      <c r="A22" s="75" t="s">
        <v>171</v>
      </c>
      <c r="B22" s="158" t="s">
        <v>80</v>
      </c>
      <c r="C22" s="58">
        <f t="shared" si="0"/>
        <v>31</v>
      </c>
      <c r="D22" s="117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>
        <v>5</v>
      </c>
      <c r="S22" s="110">
        <v>1</v>
      </c>
      <c r="T22" s="110"/>
      <c r="U22" s="110">
        <v>1</v>
      </c>
      <c r="V22" s="110"/>
      <c r="W22" s="109"/>
      <c r="X22" s="110">
        <v>1</v>
      </c>
      <c r="Y22" s="110">
        <v>7</v>
      </c>
      <c r="Z22" s="110"/>
      <c r="AA22" s="110"/>
      <c r="AB22" s="110"/>
      <c r="AC22" s="110">
        <v>1</v>
      </c>
      <c r="AD22" s="110"/>
      <c r="AE22" s="110"/>
      <c r="AF22" s="110">
        <v>3</v>
      </c>
      <c r="AG22" s="110">
        <v>3</v>
      </c>
      <c r="AH22" s="110"/>
      <c r="AI22" s="110">
        <v>1</v>
      </c>
      <c r="AJ22" s="111">
        <v>8</v>
      </c>
      <c r="AK22" s="18"/>
    </row>
    <row r="23" spans="1:37" x14ac:dyDescent="0.25">
      <c r="A23" s="75" t="s">
        <v>172</v>
      </c>
      <c r="B23" s="158" t="s">
        <v>81</v>
      </c>
      <c r="C23" s="58">
        <f t="shared" si="0"/>
        <v>22</v>
      </c>
      <c r="D23" s="117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>
        <v>4</v>
      </c>
      <c r="S23" s="110"/>
      <c r="T23" s="110"/>
      <c r="U23" s="110"/>
      <c r="V23" s="110">
        <v>1</v>
      </c>
      <c r="W23" s="110">
        <v>3</v>
      </c>
      <c r="X23" s="109"/>
      <c r="Y23" s="110"/>
      <c r="Z23" s="110"/>
      <c r="AA23" s="110"/>
      <c r="AB23" s="110"/>
      <c r="AC23" s="110">
        <v>4</v>
      </c>
      <c r="AD23" s="110"/>
      <c r="AE23" s="110"/>
      <c r="AF23" s="110">
        <v>4</v>
      </c>
      <c r="AG23" s="110"/>
      <c r="AH23" s="110"/>
      <c r="AI23" s="110"/>
      <c r="AJ23" s="111">
        <v>6</v>
      </c>
      <c r="AK23" s="18"/>
    </row>
    <row r="24" spans="1:37" x14ac:dyDescent="0.25">
      <c r="A24" s="71" t="s">
        <v>173</v>
      </c>
      <c r="B24" s="159" t="s">
        <v>82</v>
      </c>
      <c r="C24" s="58">
        <f t="shared" si="0"/>
        <v>95</v>
      </c>
      <c r="D24" s="117">
        <v>1</v>
      </c>
      <c r="E24" s="110">
        <v>3</v>
      </c>
      <c r="F24" s="110">
        <v>5</v>
      </c>
      <c r="G24" s="110">
        <v>3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>
        <v>18</v>
      </c>
      <c r="S24" s="110">
        <v>2</v>
      </c>
      <c r="T24" s="110"/>
      <c r="U24" s="110">
        <v>1</v>
      </c>
      <c r="V24" s="110"/>
      <c r="W24" s="110">
        <v>12</v>
      </c>
      <c r="X24" s="110">
        <v>2</v>
      </c>
      <c r="Y24" s="109"/>
      <c r="Z24" s="110">
        <v>4</v>
      </c>
      <c r="AA24" s="110"/>
      <c r="AB24" s="110"/>
      <c r="AC24" s="110">
        <v>4</v>
      </c>
      <c r="AD24" s="110">
        <v>2</v>
      </c>
      <c r="AE24" s="110"/>
      <c r="AF24" s="110">
        <v>5</v>
      </c>
      <c r="AG24" s="110">
        <v>1</v>
      </c>
      <c r="AH24" s="110"/>
      <c r="AI24" s="110"/>
      <c r="AJ24" s="111">
        <v>32</v>
      </c>
      <c r="AK24" s="18"/>
    </row>
    <row r="25" spans="1:37" x14ac:dyDescent="0.25">
      <c r="A25" s="71" t="s">
        <v>174</v>
      </c>
      <c r="B25" s="159" t="s">
        <v>83</v>
      </c>
      <c r="C25" s="58">
        <f t="shared" si="0"/>
        <v>19</v>
      </c>
      <c r="D25" s="117">
        <v>1</v>
      </c>
      <c r="E25" s="110"/>
      <c r="F25" s="110"/>
      <c r="G25" s="110"/>
      <c r="H25" s="110"/>
      <c r="I25" s="110"/>
      <c r="J25" s="110"/>
      <c r="K25" s="110"/>
      <c r="L25" s="110"/>
      <c r="M25" s="110">
        <v>1</v>
      </c>
      <c r="N25" s="110"/>
      <c r="O25" s="110"/>
      <c r="P25" s="110"/>
      <c r="Q25" s="110"/>
      <c r="R25" s="110"/>
      <c r="S25" s="110">
        <v>8</v>
      </c>
      <c r="T25" s="110"/>
      <c r="U25" s="110"/>
      <c r="V25" s="110"/>
      <c r="W25" s="110"/>
      <c r="X25" s="110"/>
      <c r="Y25" s="110">
        <v>1</v>
      </c>
      <c r="Z25" s="109"/>
      <c r="AA25" s="110"/>
      <c r="AB25" s="110"/>
      <c r="AC25" s="110">
        <v>1</v>
      </c>
      <c r="AD25" s="110">
        <v>2</v>
      </c>
      <c r="AE25" s="110"/>
      <c r="AF25" s="110">
        <v>1</v>
      </c>
      <c r="AG25" s="110">
        <v>2</v>
      </c>
      <c r="AH25" s="110"/>
      <c r="AI25" s="110"/>
      <c r="AJ25" s="111">
        <v>2</v>
      </c>
      <c r="AK25" s="18"/>
    </row>
    <row r="26" spans="1:37" x14ac:dyDescent="0.25">
      <c r="A26" s="71" t="s">
        <v>175</v>
      </c>
      <c r="B26" s="159" t="s">
        <v>84</v>
      </c>
      <c r="C26" s="58">
        <f t="shared" si="0"/>
        <v>0</v>
      </c>
      <c r="D26" s="117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09"/>
      <c r="AB26" s="110"/>
      <c r="AC26" s="110"/>
      <c r="AD26" s="110"/>
      <c r="AE26" s="110"/>
      <c r="AF26" s="110"/>
      <c r="AG26" s="110"/>
      <c r="AH26" s="110"/>
      <c r="AI26" s="110"/>
      <c r="AJ26" s="111"/>
      <c r="AK26" s="18"/>
    </row>
    <row r="27" spans="1:37" x14ac:dyDescent="0.25">
      <c r="A27" s="71" t="s">
        <v>176</v>
      </c>
      <c r="B27" s="159" t="s">
        <v>60</v>
      </c>
      <c r="C27" s="58">
        <f t="shared" si="0"/>
        <v>1</v>
      </c>
      <c r="D27" s="117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09"/>
      <c r="AC27" s="110"/>
      <c r="AD27" s="110"/>
      <c r="AE27" s="110"/>
      <c r="AF27" s="110">
        <v>1</v>
      </c>
      <c r="AG27" s="110"/>
      <c r="AH27" s="110"/>
      <c r="AI27" s="110"/>
      <c r="AJ27" s="111"/>
      <c r="AK27" s="18"/>
    </row>
    <row r="28" spans="1:37" x14ac:dyDescent="0.25">
      <c r="A28" s="70" t="s">
        <v>177</v>
      </c>
      <c r="B28" s="160" t="s">
        <v>85</v>
      </c>
      <c r="C28" s="58">
        <f t="shared" si="0"/>
        <v>120</v>
      </c>
      <c r="D28" s="117"/>
      <c r="E28" s="110">
        <v>3</v>
      </c>
      <c r="F28" s="110">
        <v>6</v>
      </c>
      <c r="G28" s="110">
        <v>3</v>
      </c>
      <c r="H28" s="110"/>
      <c r="I28" s="110"/>
      <c r="J28" s="110"/>
      <c r="K28" s="110"/>
      <c r="L28" s="110">
        <v>1</v>
      </c>
      <c r="M28" s="110"/>
      <c r="N28" s="110"/>
      <c r="O28" s="110"/>
      <c r="P28" s="110"/>
      <c r="Q28" s="110"/>
      <c r="R28" s="110">
        <v>7</v>
      </c>
      <c r="S28" s="110"/>
      <c r="T28" s="110"/>
      <c r="U28" s="110"/>
      <c r="V28" s="110"/>
      <c r="W28" s="110"/>
      <c r="X28" s="110">
        <v>13</v>
      </c>
      <c r="Y28" s="110">
        <v>6</v>
      </c>
      <c r="Z28" s="110">
        <v>1</v>
      </c>
      <c r="AA28" s="110"/>
      <c r="AB28" s="110"/>
      <c r="AC28" s="109"/>
      <c r="AD28" s="110">
        <v>7</v>
      </c>
      <c r="AE28" s="110"/>
      <c r="AF28" s="110">
        <v>30</v>
      </c>
      <c r="AG28" s="110">
        <v>1</v>
      </c>
      <c r="AH28" s="110"/>
      <c r="AI28" s="110">
        <v>3</v>
      </c>
      <c r="AJ28" s="111">
        <v>39</v>
      </c>
      <c r="AK28" s="18"/>
    </row>
    <row r="29" spans="1:37" x14ac:dyDescent="0.25">
      <c r="A29" s="70" t="s">
        <v>178</v>
      </c>
      <c r="B29" s="160" t="s">
        <v>86</v>
      </c>
      <c r="C29" s="58">
        <f t="shared" si="0"/>
        <v>12</v>
      </c>
      <c r="D29" s="117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>
        <v>2</v>
      </c>
      <c r="T29" s="110"/>
      <c r="U29" s="110"/>
      <c r="V29" s="110"/>
      <c r="W29" s="110"/>
      <c r="X29" s="110"/>
      <c r="Y29" s="110"/>
      <c r="Z29" s="110"/>
      <c r="AA29" s="110"/>
      <c r="AB29" s="110"/>
      <c r="AC29" s="110">
        <v>2</v>
      </c>
      <c r="AD29" s="109"/>
      <c r="AE29" s="110"/>
      <c r="AF29" s="110">
        <v>5</v>
      </c>
      <c r="AG29" s="110">
        <v>1</v>
      </c>
      <c r="AH29" s="110"/>
      <c r="AI29" s="110"/>
      <c r="AJ29" s="111">
        <v>2</v>
      </c>
      <c r="AK29" s="18"/>
    </row>
    <row r="30" spans="1:37" x14ac:dyDescent="0.25">
      <c r="A30" s="70" t="s">
        <v>179</v>
      </c>
      <c r="B30" s="160" t="s">
        <v>87</v>
      </c>
      <c r="C30" s="58">
        <f t="shared" si="0"/>
        <v>0</v>
      </c>
      <c r="D30" s="117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09"/>
      <c r="AF30" s="110"/>
      <c r="AG30" s="110"/>
      <c r="AH30" s="110"/>
      <c r="AI30" s="110"/>
      <c r="AJ30" s="111"/>
      <c r="AK30" s="18"/>
    </row>
    <row r="31" spans="1:37" x14ac:dyDescent="0.25">
      <c r="A31" s="70" t="s">
        <v>180</v>
      </c>
      <c r="B31" s="160" t="s">
        <v>88</v>
      </c>
      <c r="C31" s="58">
        <f t="shared" si="0"/>
        <v>46</v>
      </c>
      <c r="D31" s="117"/>
      <c r="E31" s="110">
        <v>1</v>
      </c>
      <c r="F31" s="110"/>
      <c r="G31" s="110">
        <v>3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>
        <v>4</v>
      </c>
      <c r="S31" s="110">
        <v>1</v>
      </c>
      <c r="T31" s="110"/>
      <c r="U31" s="110"/>
      <c r="V31" s="110"/>
      <c r="W31" s="110"/>
      <c r="X31" s="110">
        <v>1</v>
      </c>
      <c r="Y31" s="110">
        <v>3</v>
      </c>
      <c r="Z31" s="110"/>
      <c r="AA31" s="110"/>
      <c r="AB31" s="110"/>
      <c r="AC31" s="110">
        <v>19</v>
      </c>
      <c r="AD31" s="110">
        <v>1</v>
      </c>
      <c r="AE31" s="110"/>
      <c r="AF31" s="109"/>
      <c r="AG31" s="110">
        <v>1</v>
      </c>
      <c r="AH31" s="110"/>
      <c r="AI31" s="110"/>
      <c r="AJ31" s="111">
        <v>12</v>
      </c>
      <c r="AK31" s="18"/>
    </row>
    <row r="32" spans="1:37" x14ac:dyDescent="0.25">
      <c r="A32" s="70" t="s">
        <v>181</v>
      </c>
      <c r="B32" s="160" t="s">
        <v>89</v>
      </c>
      <c r="C32" s="58">
        <f t="shared" si="0"/>
        <v>20</v>
      </c>
      <c r="D32" s="117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>
        <v>11</v>
      </c>
      <c r="T32" s="110"/>
      <c r="U32" s="110"/>
      <c r="V32" s="110"/>
      <c r="W32" s="110"/>
      <c r="X32" s="110"/>
      <c r="Y32" s="110"/>
      <c r="Z32" s="110">
        <v>2</v>
      </c>
      <c r="AA32" s="110"/>
      <c r="AB32" s="110"/>
      <c r="AC32" s="110">
        <v>1</v>
      </c>
      <c r="AD32" s="110">
        <v>4</v>
      </c>
      <c r="AE32" s="110"/>
      <c r="AF32" s="110">
        <v>1</v>
      </c>
      <c r="AG32" s="109"/>
      <c r="AH32" s="110"/>
      <c r="AI32" s="110"/>
      <c r="AJ32" s="111">
        <v>1</v>
      </c>
      <c r="AK32" s="18"/>
    </row>
    <row r="33" spans="1:37" x14ac:dyDescent="0.25">
      <c r="A33" s="70" t="s">
        <v>182</v>
      </c>
      <c r="B33" s="160" t="s">
        <v>90</v>
      </c>
      <c r="C33" s="58">
        <f t="shared" si="0"/>
        <v>0</v>
      </c>
      <c r="D33" s="117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09"/>
      <c r="AI33" s="110"/>
      <c r="AJ33" s="111"/>
      <c r="AK33" s="18"/>
    </row>
    <row r="34" spans="1:37" x14ac:dyDescent="0.25">
      <c r="A34" s="70" t="s">
        <v>183</v>
      </c>
      <c r="B34" s="160" t="s">
        <v>91</v>
      </c>
      <c r="C34" s="58">
        <f t="shared" si="0"/>
        <v>0</v>
      </c>
      <c r="D34" s="117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09"/>
      <c r="AJ34" s="111"/>
      <c r="AK34" s="18"/>
    </row>
    <row r="35" spans="1:37" ht="15.75" thickBot="1" x14ac:dyDescent="0.3">
      <c r="A35" s="72" t="s">
        <v>184</v>
      </c>
      <c r="B35" s="161" t="s">
        <v>92</v>
      </c>
      <c r="C35" s="60">
        <f t="shared" si="0"/>
        <v>192</v>
      </c>
      <c r="D35" s="118">
        <v>6</v>
      </c>
      <c r="E35" s="119">
        <v>8</v>
      </c>
      <c r="F35" s="119">
        <v>34</v>
      </c>
      <c r="G35" s="119">
        <v>3</v>
      </c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>
        <v>51</v>
      </c>
      <c r="S35" s="119">
        <v>4</v>
      </c>
      <c r="T35" s="119"/>
      <c r="U35" s="119">
        <v>2</v>
      </c>
      <c r="V35" s="119"/>
      <c r="W35" s="119">
        <v>14</v>
      </c>
      <c r="X35" s="119">
        <v>18</v>
      </c>
      <c r="Y35" s="119">
        <v>14</v>
      </c>
      <c r="Z35" s="119">
        <v>1</v>
      </c>
      <c r="AA35" s="119"/>
      <c r="AB35" s="119"/>
      <c r="AC35" s="119">
        <v>18</v>
      </c>
      <c r="AD35" s="119"/>
      <c r="AE35" s="119"/>
      <c r="AF35" s="119">
        <v>17</v>
      </c>
      <c r="AG35" s="119">
        <v>2</v>
      </c>
      <c r="AH35" s="119"/>
      <c r="AI35" s="119"/>
      <c r="AJ35" s="120"/>
      <c r="AK35" s="18"/>
    </row>
    <row r="36" spans="1:37" ht="15.75" thickBot="1" x14ac:dyDescent="0.3">
      <c r="A36" s="54"/>
      <c r="B36" s="325" t="s">
        <v>185</v>
      </c>
      <c r="C36" s="326"/>
      <c r="D36" s="59">
        <f>SUM(D3:D35)</f>
        <v>15</v>
      </c>
      <c r="E36" s="55">
        <f t="shared" ref="E36:AJ36" si="1">SUM(E3:E35)</f>
        <v>49</v>
      </c>
      <c r="F36" s="55">
        <f t="shared" si="1"/>
        <v>75</v>
      </c>
      <c r="G36" s="55">
        <f t="shared" si="1"/>
        <v>44</v>
      </c>
      <c r="H36" s="55">
        <f t="shared" si="1"/>
        <v>0</v>
      </c>
      <c r="I36" s="55">
        <f t="shared" si="1"/>
        <v>0</v>
      </c>
      <c r="J36" s="55">
        <f t="shared" si="1"/>
        <v>0</v>
      </c>
      <c r="K36" s="55">
        <f t="shared" si="1"/>
        <v>0</v>
      </c>
      <c r="L36" s="55">
        <f t="shared" si="1"/>
        <v>4</v>
      </c>
      <c r="M36" s="55">
        <f t="shared" si="1"/>
        <v>4</v>
      </c>
      <c r="N36" s="55">
        <f t="shared" si="1"/>
        <v>0</v>
      </c>
      <c r="O36" s="55">
        <f t="shared" si="1"/>
        <v>0</v>
      </c>
      <c r="P36" s="55">
        <f t="shared" si="1"/>
        <v>0</v>
      </c>
      <c r="Q36" s="55">
        <f t="shared" si="1"/>
        <v>0</v>
      </c>
      <c r="R36" s="55">
        <f t="shared" si="1"/>
        <v>128</v>
      </c>
      <c r="S36" s="55">
        <f t="shared" si="1"/>
        <v>51</v>
      </c>
      <c r="T36" s="55">
        <f t="shared" si="1"/>
        <v>0</v>
      </c>
      <c r="U36" s="55">
        <f t="shared" si="1"/>
        <v>8</v>
      </c>
      <c r="V36" s="55">
        <f t="shared" si="1"/>
        <v>1</v>
      </c>
      <c r="W36" s="55">
        <f t="shared" si="1"/>
        <v>75</v>
      </c>
      <c r="X36" s="55">
        <f t="shared" si="1"/>
        <v>40</v>
      </c>
      <c r="Y36" s="55">
        <f t="shared" si="1"/>
        <v>50</v>
      </c>
      <c r="Z36" s="55">
        <f t="shared" si="1"/>
        <v>20</v>
      </c>
      <c r="AA36" s="55">
        <f t="shared" si="1"/>
        <v>0</v>
      </c>
      <c r="AB36" s="55">
        <f t="shared" si="1"/>
        <v>0</v>
      </c>
      <c r="AC36" s="55">
        <f t="shared" si="1"/>
        <v>61</v>
      </c>
      <c r="AD36" s="55">
        <f t="shared" si="1"/>
        <v>19</v>
      </c>
      <c r="AE36" s="55">
        <f t="shared" si="1"/>
        <v>0</v>
      </c>
      <c r="AF36" s="55">
        <f t="shared" si="1"/>
        <v>83</v>
      </c>
      <c r="AG36" s="55">
        <f t="shared" si="1"/>
        <v>22</v>
      </c>
      <c r="AH36" s="55">
        <f t="shared" si="1"/>
        <v>0</v>
      </c>
      <c r="AI36" s="55">
        <f t="shared" si="1"/>
        <v>6</v>
      </c>
      <c r="AJ36" s="56">
        <f t="shared" si="1"/>
        <v>265</v>
      </c>
      <c r="AK36" s="18"/>
    </row>
    <row r="37" spans="1:37" ht="45" customHeight="1" x14ac:dyDescent="0.25">
      <c r="A37" s="50"/>
      <c r="B37" s="51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</row>
  </sheetData>
  <mergeCells count="1">
    <mergeCell ref="B36:C36"/>
  </mergeCells>
  <conditionalFormatting sqref="C3:C35 D36:AJ36">
    <cfRule type="cellIs" dxfId="9" priority="1" operator="equal">
      <formula>0</formula>
    </cfRule>
    <cfRule type="colorScale" priority="2">
      <colorScale>
        <cfvo type="num" val="1"/>
        <cfvo type="max"/>
        <color rgb="FFFF99FF"/>
        <color rgb="FF7030A0"/>
      </colorScale>
    </cfRule>
  </conditionalFormatting>
  <conditionalFormatting sqref="D3:AJ35">
    <cfRule type="colorScale" priority="3">
      <colorScale>
        <cfvo type="num" val="4"/>
        <cfvo type="num" val="5"/>
        <cfvo type="max"/>
        <color rgb="FF63BE7B"/>
        <color rgb="FFFFEB84"/>
        <color rgb="FFF8696B"/>
      </colorScale>
    </cfRule>
  </conditionalFormatting>
  <pageMargins left="0.25" right="0.25" top="0.75" bottom="0.75" header="0.3" footer="0.3"/>
  <pageSetup paperSize="9" scale="65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7"/>
  <sheetViews>
    <sheetView workbookViewId="0">
      <pane xSplit="3" ySplit="2" topLeftCell="D35" activePane="bottomRight" state="frozen"/>
      <selection pane="topRight" activeCell="D1" sqref="D1"/>
      <selection pane="bottomLeft" activeCell="A3" sqref="A3"/>
      <selection pane="bottomRight" activeCell="T38" sqref="T38"/>
    </sheetView>
  </sheetViews>
  <sheetFormatPr baseColWidth="10" defaultRowHeight="15" x14ac:dyDescent="0.25"/>
  <cols>
    <col min="1" max="1" width="37.7109375" style="46" bestFit="1" customWidth="1"/>
    <col min="2" max="2" width="6.7109375" style="45" customWidth="1"/>
    <col min="3" max="3" width="4.28515625" customWidth="1"/>
    <col min="4" max="36" width="4.85546875" customWidth="1"/>
  </cols>
  <sheetData>
    <row r="1" spans="1:37" s="44" customFormat="1" ht="140.25" customHeight="1" x14ac:dyDescent="0.2">
      <c r="A1" s="65" t="s">
        <v>242</v>
      </c>
      <c r="B1" s="53"/>
      <c r="C1" s="64" t="s">
        <v>187</v>
      </c>
      <c r="D1" s="206" t="s">
        <v>152</v>
      </c>
      <c r="E1" s="207" t="s">
        <v>153</v>
      </c>
      <c r="F1" s="207" t="s">
        <v>154</v>
      </c>
      <c r="G1" s="207" t="s">
        <v>155</v>
      </c>
      <c r="H1" s="204" t="s">
        <v>156</v>
      </c>
      <c r="I1" s="204" t="s">
        <v>157</v>
      </c>
      <c r="J1" s="204" t="s">
        <v>158</v>
      </c>
      <c r="K1" s="204" t="s">
        <v>159</v>
      </c>
      <c r="L1" s="204" t="s">
        <v>160</v>
      </c>
      <c r="M1" s="208" t="s">
        <v>161</v>
      </c>
      <c r="N1" s="208" t="s">
        <v>162</v>
      </c>
      <c r="O1" s="208" t="s">
        <v>163</v>
      </c>
      <c r="P1" s="208" t="s">
        <v>164</v>
      </c>
      <c r="Q1" s="195" t="s">
        <v>165</v>
      </c>
      <c r="R1" s="195" t="s">
        <v>166</v>
      </c>
      <c r="S1" s="195" t="s">
        <v>167</v>
      </c>
      <c r="T1" s="195" t="s">
        <v>168</v>
      </c>
      <c r="U1" s="195" t="s">
        <v>169</v>
      </c>
      <c r="V1" s="195" t="s">
        <v>170</v>
      </c>
      <c r="W1" s="195" t="s">
        <v>171</v>
      </c>
      <c r="X1" s="195" t="s">
        <v>172</v>
      </c>
      <c r="Y1" s="209" t="s">
        <v>173</v>
      </c>
      <c r="Z1" s="209" t="s">
        <v>174</v>
      </c>
      <c r="AA1" s="209" t="s">
        <v>175</v>
      </c>
      <c r="AB1" s="209" t="s">
        <v>176</v>
      </c>
      <c r="AC1" s="210" t="s">
        <v>177</v>
      </c>
      <c r="AD1" s="210" t="s">
        <v>178</v>
      </c>
      <c r="AE1" s="210" t="s">
        <v>179</v>
      </c>
      <c r="AF1" s="210" t="s">
        <v>180</v>
      </c>
      <c r="AG1" s="210" t="s">
        <v>181</v>
      </c>
      <c r="AH1" s="210" t="s">
        <v>182</v>
      </c>
      <c r="AI1" s="210" t="s">
        <v>183</v>
      </c>
      <c r="AJ1" s="211" t="s">
        <v>184</v>
      </c>
      <c r="AK1" s="49"/>
    </row>
    <row r="2" spans="1:37" ht="36.75" customHeight="1" thickBot="1" x14ac:dyDescent="0.3">
      <c r="A2" s="63" t="s">
        <v>186</v>
      </c>
      <c r="B2" s="61"/>
      <c r="C2" s="61"/>
      <c r="D2" s="146" t="s">
        <v>61</v>
      </c>
      <c r="E2" s="147" t="s">
        <v>62</v>
      </c>
      <c r="F2" s="147" t="s">
        <v>63</v>
      </c>
      <c r="G2" s="147" t="s">
        <v>64</v>
      </c>
      <c r="H2" s="148" t="s">
        <v>65</v>
      </c>
      <c r="I2" s="148" t="s">
        <v>66</v>
      </c>
      <c r="J2" s="148" t="s">
        <v>67</v>
      </c>
      <c r="K2" s="148" t="s">
        <v>68</v>
      </c>
      <c r="L2" s="148" t="s">
        <v>69</v>
      </c>
      <c r="M2" s="149" t="s">
        <v>70</v>
      </c>
      <c r="N2" s="149" t="s">
        <v>71</v>
      </c>
      <c r="O2" s="149" t="s">
        <v>72</v>
      </c>
      <c r="P2" s="149" t="s">
        <v>73</v>
      </c>
      <c r="Q2" s="150" t="s">
        <v>74</v>
      </c>
      <c r="R2" s="150" t="s">
        <v>75</v>
      </c>
      <c r="S2" s="150" t="s">
        <v>76</v>
      </c>
      <c r="T2" s="150" t="s">
        <v>77</v>
      </c>
      <c r="U2" s="150" t="s">
        <v>78</v>
      </c>
      <c r="V2" s="150" t="s">
        <v>79</v>
      </c>
      <c r="W2" s="150" t="s">
        <v>80</v>
      </c>
      <c r="X2" s="150" t="s">
        <v>81</v>
      </c>
      <c r="Y2" s="151" t="s">
        <v>82</v>
      </c>
      <c r="Z2" s="151" t="s">
        <v>83</v>
      </c>
      <c r="AA2" s="151" t="s">
        <v>84</v>
      </c>
      <c r="AB2" s="151" t="s">
        <v>60</v>
      </c>
      <c r="AC2" s="152" t="s">
        <v>85</v>
      </c>
      <c r="AD2" s="152" t="s">
        <v>86</v>
      </c>
      <c r="AE2" s="152" t="s">
        <v>87</v>
      </c>
      <c r="AF2" s="152" t="s">
        <v>88</v>
      </c>
      <c r="AG2" s="152" t="s">
        <v>89</v>
      </c>
      <c r="AH2" s="152" t="s">
        <v>90</v>
      </c>
      <c r="AI2" s="152" t="s">
        <v>91</v>
      </c>
      <c r="AJ2" s="153" t="s">
        <v>92</v>
      </c>
      <c r="AK2" s="18"/>
    </row>
    <row r="3" spans="1:37" x14ac:dyDescent="0.25">
      <c r="A3" s="66" t="s">
        <v>152</v>
      </c>
      <c r="B3" s="154" t="s">
        <v>61</v>
      </c>
      <c r="C3" s="62">
        <f>SUM(D3:AJ3)</f>
        <v>13</v>
      </c>
      <c r="D3" s="121"/>
      <c r="E3" s="106">
        <v>1</v>
      </c>
      <c r="F3" s="106">
        <v>3</v>
      </c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>
        <v>1</v>
      </c>
      <c r="T3" s="106"/>
      <c r="U3" s="106"/>
      <c r="V3" s="106"/>
      <c r="W3" s="106"/>
      <c r="X3" s="106"/>
      <c r="Y3" s="106"/>
      <c r="Z3" s="106"/>
      <c r="AA3" s="106"/>
      <c r="AB3" s="106"/>
      <c r="AC3" s="106">
        <v>2</v>
      </c>
      <c r="AD3" s="106"/>
      <c r="AE3" s="106"/>
      <c r="AF3" s="106"/>
      <c r="AG3" s="106"/>
      <c r="AH3" s="106"/>
      <c r="AI3" s="106"/>
      <c r="AJ3" s="107">
        <v>6</v>
      </c>
      <c r="AK3" s="18"/>
    </row>
    <row r="4" spans="1:37" x14ac:dyDescent="0.25">
      <c r="A4" s="67" t="s">
        <v>153</v>
      </c>
      <c r="B4" s="155" t="s">
        <v>62</v>
      </c>
      <c r="C4" s="58">
        <f t="shared" ref="C4:C35" si="0">SUM(D4:AJ4)</f>
        <v>17</v>
      </c>
      <c r="D4" s="117"/>
      <c r="E4" s="109"/>
      <c r="F4" s="110">
        <v>4</v>
      </c>
      <c r="G4" s="110">
        <v>2</v>
      </c>
      <c r="H4" s="110"/>
      <c r="I4" s="110"/>
      <c r="J4" s="110"/>
      <c r="K4" s="110"/>
      <c r="L4" s="110"/>
      <c r="M4" s="110">
        <v>2</v>
      </c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>
        <v>7</v>
      </c>
      <c r="AG4" s="110"/>
      <c r="AH4" s="110"/>
      <c r="AI4" s="110"/>
      <c r="AJ4" s="111">
        <v>2</v>
      </c>
      <c r="AK4" s="18"/>
    </row>
    <row r="5" spans="1:37" x14ac:dyDescent="0.25">
      <c r="A5" s="67" t="s">
        <v>154</v>
      </c>
      <c r="B5" s="155" t="s">
        <v>63</v>
      </c>
      <c r="C5" s="58">
        <f t="shared" si="0"/>
        <v>199</v>
      </c>
      <c r="D5" s="117">
        <v>8</v>
      </c>
      <c r="E5" s="110">
        <v>34</v>
      </c>
      <c r="F5" s="109"/>
      <c r="G5" s="110">
        <v>91</v>
      </c>
      <c r="H5" s="110"/>
      <c r="I5" s="110"/>
      <c r="J5" s="110"/>
      <c r="K5" s="110"/>
      <c r="L5" s="110">
        <v>1</v>
      </c>
      <c r="M5" s="110"/>
      <c r="N5" s="110"/>
      <c r="O5" s="110"/>
      <c r="P5" s="110"/>
      <c r="Q5" s="110"/>
      <c r="R5" s="110">
        <v>2</v>
      </c>
      <c r="S5" s="110"/>
      <c r="T5" s="110"/>
      <c r="U5" s="110"/>
      <c r="V5" s="110"/>
      <c r="W5" s="110">
        <v>1</v>
      </c>
      <c r="X5" s="110"/>
      <c r="Y5" s="110">
        <v>1</v>
      </c>
      <c r="Z5" s="110"/>
      <c r="AA5" s="110"/>
      <c r="AB5" s="110"/>
      <c r="AC5" s="110">
        <v>2</v>
      </c>
      <c r="AD5" s="110"/>
      <c r="AE5" s="110"/>
      <c r="AF5" s="110">
        <v>5</v>
      </c>
      <c r="AG5" s="110"/>
      <c r="AH5" s="110"/>
      <c r="AI5" s="110">
        <v>4</v>
      </c>
      <c r="AJ5" s="111">
        <v>50</v>
      </c>
      <c r="AK5" s="18"/>
    </row>
    <row r="6" spans="1:37" x14ac:dyDescent="0.25">
      <c r="A6" s="67" t="s">
        <v>155</v>
      </c>
      <c r="B6" s="155" t="s">
        <v>64</v>
      </c>
      <c r="C6" s="58">
        <f t="shared" si="0"/>
        <v>17</v>
      </c>
      <c r="D6" s="117">
        <v>1</v>
      </c>
      <c r="E6" s="110">
        <v>3</v>
      </c>
      <c r="F6" s="110">
        <v>5</v>
      </c>
      <c r="G6" s="109"/>
      <c r="H6" s="110"/>
      <c r="I6" s="110"/>
      <c r="J6" s="110"/>
      <c r="K6" s="110"/>
      <c r="L6" s="110">
        <v>1</v>
      </c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>
        <v>1</v>
      </c>
      <c r="AD6" s="110"/>
      <c r="AE6" s="110"/>
      <c r="AF6" s="110">
        <v>1</v>
      </c>
      <c r="AG6" s="110"/>
      <c r="AH6" s="110"/>
      <c r="AI6" s="110"/>
      <c r="AJ6" s="111">
        <v>5</v>
      </c>
      <c r="AK6" s="18"/>
    </row>
    <row r="7" spans="1:37" x14ac:dyDescent="0.25">
      <c r="A7" s="68" t="s">
        <v>156</v>
      </c>
      <c r="B7" s="156" t="s">
        <v>65</v>
      </c>
      <c r="C7" s="58">
        <f t="shared" si="0"/>
        <v>0</v>
      </c>
      <c r="D7" s="117"/>
      <c r="E7" s="110"/>
      <c r="F7" s="110"/>
      <c r="G7" s="110"/>
      <c r="H7" s="109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1"/>
      <c r="AK7" s="18"/>
    </row>
    <row r="8" spans="1:37" x14ac:dyDescent="0.25">
      <c r="A8" s="68" t="s">
        <v>157</v>
      </c>
      <c r="B8" s="156" t="s">
        <v>66</v>
      </c>
      <c r="C8" s="58">
        <f t="shared" si="0"/>
        <v>0</v>
      </c>
      <c r="D8" s="117"/>
      <c r="E8" s="110"/>
      <c r="F8" s="110"/>
      <c r="G8" s="110"/>
      <c r="H8" s="110"/>
      <c r="I8" s="109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1"/>
      <c r="AK8" s="18"/>
    </row>
    <row r="9" spans="1:37" x14ac:dyDescent="0.25">
      <c r="A9" s="68" t="s">
        <v>158</v>
      </c>
      <c r="B9" s="156" t="s">
        <v>67</v>
      </c>
      <c r="C9" s="58">
        <f t="shared" si="0"/>
        <v>0</v>
      </c>
      <c r="D9" s="117"/>
      <c r="E9" s="110"/>
      <c r="F9" s="110"/>
      <c r="G9" s="110"/>
      <c r="H9" s="110"/>
      <c r="I9" s="110"/>
      <c r="J9" s="109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1"/>
      <c r="AK9" s="18"/>
    </row>
    <row r="10" spans="1:37" x14ac:dyDescent="0.25">
      <c r="A10" s="68" t="s">
        <v>159</v>
      </c>
      <c r="B10" s="156" t="s">
        <v>68</v>
      </c>
      <c r="C10" s="58">
        <f t="shared" si="0"/>
        <v>0</v>
      </c>
      <c r="D10" s="117"/>
      <c r="E10" s="110"/>
      <c r="F10" s="110"/>
      <c r="G10" s="110"/>
      <c r="H10" s="110"/>
      <c r="I10" s="110"/>
      <c r="J10" s="110"/>
      <c r="K10" s="109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1"/>
      <c r="AK10" s="18"/>
    </row>
    <row r="11" spans="1:37" x14ac:dyDescent="0.25">
      <c r="A11" s="68" t="s">
        <v>160</v>
      </c>
      <c r="B11" s="156" t="s">
        <v>69</v>
      </c>
      <c r="C11" s="58">
        <f t="shared" si="0"/>
        <v>0</v>
      </c>
      <c r="D11" s="117"/>
      <c r="E11" s="110"/>
      <c r="F11" s="110"/>
      <c r="G11" s="110"/>
      <c r="H11" s="110"/>
      <c r="I11" s="110"/>
      <c r="J11" s="110"/>
      <c r="K11" s="110"/>
      <c r="L11" s="109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1"/>
      <c r="AK11" s="18"/>
    </row>
    <row r="12" spans="1:37" x14ac:dyDescent="0.25">
      <c r="A12" s="69" t="s">
        <v>161</v>
      </c>
      <c r="B12" s="157" t="s">
        <v>70</v>
      </c>
      <c r="C12" s="58">
        <f t="shared" si="0"/>
        <v>32</v>
      </c>
      <c r="D12" s="117"/>
      <c r="E12" s="110">
        <v>26</v>
      </c>
      <c r="F12" s="110"/>
      <c r="G12" s="110"/>
      <c r="H12" s="110"/>
      <c r="I12" s="110"/>
      <c r="J12" s="110"/>
      <c r="K12" s="110"/>
      <c r="L12" s="110"/>
      <c r="M12" s="109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>
        <v>2</v>
      </c>
      <c r="AA12" s="110"/>
      <c r="AB12" s="110"/>
      <c r="AC12" s="110"/>
      <c r="AD12" s="110"/>
      <c r="AE12" s="110"/>
      <c r="AF12" s="110"/>
      <c r="AG12" s="110">
        <v>3</v>
      </c>
      <c r="AH12" s="110"/>
      <c r="AI12" s="110"/>
      <c r="AJ12" s="111">
        <v>1</v>
      </c>
      <c r="AK12" s="18"/>
    </row>
    <row r="13" spans="1:37" x14ac:dyDescent="0.25">
      <c r="A13" s="69" t="s">
        <v>162</v>
      </c>
      <c r="B13" s="157" t="s">
        <v>71</v>
      </c>
      <c r="C13" s="58">
        <f t="shared" si="0"/>
        <v>0</v>
      </c>
      <c r="D13" s="117"/>
      <c r="E13" s="110"/>
      <c r="F13" s="110"/>
      <c r="G13" s="110"/>
      <c r="H13" s="110"/>
      <c r="I13" s="110"/>
      <c r="J13" s="110"/>
      <c r="K13" s="110"/>
      <c r="L13" s="110"/>
      <c r="M13" s="110"/>
      <c r="N13" s="109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1"/>
      <c r="AK13" s="18"/>
    </row>
    <row r="14" spans="1:37" x14ac:dyDescent="0.25">
      <c r="A14" s="69" t="s">
        <v>163</v>
      </c>
      <c r="B14" s="157" t="s">
        <v>72</v>
      </c>
      <c r="C14" s="58">
        <f t="shared" si="0"/>
        <v>0</v>
      </c>
      <c r="D14" s="117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09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1"/>
      <c r="AK14" s="18"/>
    </row>
    <row r="15" spans="1:37" x14ac:dyDescent="0.25">
      <c r="A15" s="69" t="s">
        <v>164</v>
      </c>
      <c r="B15" s="157" t="s">
        <v>73</v>
      </c>
      <c r="C15" s="58">
        <f t="shared" si="0"/>
        <v>0</v>
      </c>
      <c r="D15" s="117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09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1"/>
      <c r="AK15" s="18"/>
    </row>
    <row r="16" spans="1:37" x14ac:dyDescent="0.25">
      <c r="A16" s="75" t="s">
        <v>165</v>
      </c>
      <c r="B16" s="158" t="s">
        <v>74</v>
      </c>
      <c r="C16" s="58">
        <f t="shared" si="0"/>
        <v>0</v>
      </c>
      <c r="D16" s="117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09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1"/>
      <c r="AK16" s="18"/>
    </row>
    <row r="17" spans="1:37" x14ac:dyDescent="0.25">
      <c r="A17" s="75" t="s">
        <v>166</v>
      </c>
      <c r="B17" s="158" t="s">
        <v>75</v>
      </c>
      <c r="C17" s="58">
        <f t="shared" si="0"/>
        <v>122</v>
      </c>
      <c r="D17" s="117">
        <v>1</v>
      </c>
      <c r="E17" s="110">
        <v>4</v>
      </c>
      <c r="F17" s="110">
        <v>3</v>
      </c>
      <c r="G17" s="110"/>
      <c r="H17" s="110"/>
      <c r="I17" s="110"/>
      <c r="J17" s="110"/>
      <c r="K17" s="110"/>
      <c r="L17" s="110"/>
      <c r="M17" s="110">
        <v>1</v>
      </c>
      <c r="N17" s="110"/>
      <c r="O17" s="110"/>
      <c r="P17" s="110"/>
      <c r="Q17" s="110"/>
      <c r="R17" s="109"/>
      <c r="S17" s="110">
        <v>20</v>
      </c>
      <c r="T17" s="110"/>
      <c r="U17" s="110">
        <v>3</v>
      </c>
      <c r="V17" s="110"/>
      <c r="W17" s="110">
        <v>21</v>
      </c>
      <c r="X17" s="110"/>
      <c r="Y17" s="110">
        <v>26</v>
      </c>
      <c r="Z17" s="110"/>
      <c r="AA17" s="110"/>
      <c r="AB17" s="110"/>
      <c r="AC17" s="110">
        <v>3</v>
      </c>
      <c r="AD17" s="110"/>
      <c r="AE17" s="110"/>
      <c r="AF17" s="110">
        <v>1</v>
      </c>
      <c r="AG17" s="110"/>
      <c r="AH17" s="110"/>
      <c r="AI17" s="110">
        <v>1</v>
      </c>
      <c r="AJ17" s="111">
        <v>38</v>
      </c>
      <c r="AK17" s="18"/>
    </row>
    <row r="18" spans="1:37" x14ac:dyDescent="0.25">
      <c r="A18" s="75" t="s">
        <v>167</v>
      </c>
      <c r="B18" s="158" t="s">
        <v>76</v>
      </c>
      <c r="C18" s="58">
        <f t="shared" si="0"/>
        <v>18</v>
      </c>
      <c r="D18" s="117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>
        <v>14</v>
      </c>
      <c r="S18" s="109"/>
      <c r="T18" s="110"/>
      <c r="U18" s="110"/>
      <c r="V18" s="110"/>
      <c r="W18" s="110"/>
      <c r="X18" s="110"/>
      <c r="Y18" s="110"/>
      <c r="Z18" s="110">
        <v>2</v>
      </c>
      <c r="AA18" s="110"/>
      <c r="AB18" s="110"/>
      <c r="AC18" s="110">
        <v>1</v>
      </c>
      <c r="AD18" s="110"/>
      <c r="AE18" s="110"/>
      <c r="AF18" s="110"/>
      <c r="AG18" s="110"/>
      <c r="AH18" s="110"/>
      <c r="AI18" s="110"/>
      <c r="AJ18" s="111">
        <v>1</v>
      </c>
      <c r="AK18" s="18"/>
    </row>
    <row r="19" spans="1:37" x14ac:dyDescent="0.25">
      <c r="A19" s="75" t="s">
        <v>168</v>
      </c>
      <c r="B19" s="158" t="s">
        <v>77</v>
      </c>
      <c r="C19" s="58">
        <f t="shared" si="0"/>
        <v>0</v>
      </c>
      <c r="D19" s="117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09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1"/>
      <c r="AK19" s="18"/>
    </row>
    <row r="20" spans="1:37" x14ac:dyDescent="0.25">
      <c r="A20" s="75" t="s">
        <v>169</v>
      </c>
      <c r="B20" s="158" t="s">
        <v>78</v>
      </c>
      <c r="C20" s="58">
        <f t="shared" si="0"/>
        <v>8</v>
      </c>
      <c r="D20" s="117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>
        <v>4</v>
      </c>
      <c r="S20" s="110"/>
      <c r="T20" s="110"/>
      <c r="U20" s="109"/>
      <c r="V20" s="110"/>
      <c r="W20" s="110">
        <v>4</v>
      </c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1"/>
      <c r="AK20" s="18"/>
    </row>
    <row r="21" spans="1:37" x14ac:dyDescent="0.25">
      <c r="A21" s="75" t="s">
        <v>170</v>
      </c>
      <c r="B21" s="158" t="s">
        <v>79</v>
      </c>
      <c r="C21" s="58">
        <f t="shared" si="0"/>
        <v>0</v>
      </c>
      <c r="D21" s="117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09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1"/>
      <c r="AK21" s="18"/>
    </row>
    <row r="22" spans="1:37" x14ac:dyDescent="0.25">
      <c r="A22" s="75" t="s">
        <v>171</v>
      </c>
      <c r="B22" s="158" t="s">
        <v>80</v>
      </c>
      <c r="C22" s="58">
        <f t="shared" si="0"/>
        <v>19</v>
      </c>
      <c r="D22" s="117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>
        <v>4</v>
      </c>
      <c r="S22" s="110">
        <v>1</v>
      </c>
      <c r="T22" s="110"/>
      <c r="U22" s="110"/>
      <c r="V22" s="110"/>
      <c r="W22" s="109"/>
      <c r="X22" s="110"/>
      <c r="Y22" s="110">
        <v>11</v>
      </c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1">
        <v>3</v>
      </c>
      <c r="AK22" s="18"/>
    </row>
    <row r="23" spans="1:37" x14ac:dyDescent="0.25">
      <c r="A23" s="75" t="s">
        <v>172</v>
      </c>
      <c r="B23" s="158" t="s">
        <v>81</v>
      </c>
      <c r="C23" s="58">
        <f t="shared" si="0"/>
        <v>22</v>
      </c>
      <c r="D23" s="117"/>
      <c r="E23" s="110">
        <v>1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>
        <v>3</v>
      </c>
      <c r="S23" s="110"/>
      <c r="T23" s="110"/>
      <c r="U23" s="110"/>
      <c r="V23" s="110"/>
      <c r="W23" s="110">
        <v>5</v>
      </c>
      <c r="X23" s="109"/>
      <c r="Y23" s="110"/>
      <c r="Z23" s="110"/>
      <c r="AA23" s="110"/>
      <c r="AB23" s="110"/>
      <c r="AC23" s="110"/>
      <c r="AD23" s="110"/>
      <c r="AE23" s="110">
        <v>1</v>
      </c>
      <c r="AF23" s="110">
        <v>1</v>
      </c>
      <c r="AG23" s="110"/>
      <c r="AH23" s="110"/>
      <c r="AI23" s="110"/>
      <c r="AJ23" s="111">
        <v>11</v>
      </c>
      <c r="AK23" s="18"/>
    </row>
    <row r="24" spans="1:37" x14ac:dyDescent="0.25">
      <c r="A24" s="71" t="s">
        <v>173</v>
      </c>
      <c r="B24" s="159" t="s">
        <v>82</v>
      </c>
      <c r="C24" s="58">
        <f t="shared" si="0"/>
        <v>98</v>
      </c>
      <c r="D24" s="117">
        <v>3</v>
      </c>
      <c r="E24" s="110">
        <v>3</v>
      </c>
      <c r="F24" s="110">
        <v>3</v>
      </c>
      <c r="G24" s="110">
        <v>2</v>
      </c>
      <c r="H24" s="110"/>
      <c r="I24" s="110"/>
      <c r="J24" s="110"/>
      <c r="K24" s="110"/>
      <c r="L24" s="110">
        <v>1</v>
      </c>
      <c r="M24" s="110"/>
      <c r="N24" s="110"/>
      <c r="O24" s="110"/>
      <c r="P24" s="110"/>
      <c r="Q24" s="110"/>
      <c r="R24" s="110">
        <v>19</v>
      </c>
      <c r="S24" s="110">
        <v>3</v>
      </c>
      <c r="T24" s="110"/>
      <c r="U24" s="110"/>
      <c r="V24" s="110">
        <v>1</v>
      </c>
      <c r="W24" s="110">
        <v>5</v>
      </c>
      <c r="X24" s="110"/>
      <c r="Y24" s="109"/>
      <c r="Z24" s="110">
        <v>30</v>
      </c>
      <c r="AA24" s="110"/>
      <c r="AB24" s="110"/>
      <c r="AC24" s="110">
        <v>2</v>
      </c>
      <c r="AD24" s="110"/>
      <c r="AE24" s="110"/>
      <c r="AF24" s="110"/>
      <c r="AG24" s="110">
        <v>2</v>
      </c>
      <c r="AH24" s="110"/>
      <c r="AI24" s="110">
        <v>2</v>
      </c>
      <c r="AJ24" s="111">
        <v>22</v>
      </c>
      <c r="AK24" s="18"/>
    </row>
    <row r="25" spans="1:37" x14ac:dyDescent="0.25">
      <c r="A25" s="71" t="s">
        <v>174</v>
      </c>
      <c r="B25" s="159" t="s">
        <v>83</v>
      </c>
      <c r="C25" s="58">
        <f t="shared" si="0"/>
        <v>19</v>
      </c>
      <c r="D25" s="117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>
        <v>9</v>
      </c>
      <c r="T25" s="110"/>
      <c r="U25" s="110"/>
      <c r="V25" s="110"/>
      <c r="W25" s="110"/>
      <c r="X25" s="110">
        <v>1</v>
      </c>
      <c r="Y25" s="110">
        <v>2</v>
      </c>
      <c r="Z25" s="109"/>
      <c r="AA25" s="110"/>
      <c r="AB25" s="110"/>
      <c r="AC25" s="110"/>
      <c r="AD25" s="110"/>
      <c r="AE25" s="110"/>
      <c r="AF25" s="110"/>
      <c r="AG25" s="110">
        <v>6</v>
      </c>
      <c r="AH25" s="110"/>
      <c r="AI25" s="110"/>
      <c r="AJ25" s="111">
        <v>1</v>
      </c>
      <c r="AK25" s="18"/>
    </row>
    <row r="26" spans="1:37" x14ac:dyDescent="0.25">
      <c r="A26" s="71" t="s">
        <v>175</v>
      </c>
      <c r="B26" s="159" t="s">
        <v>84</v>
      </c>
      <c r="C26" s="58">
        <f t="shared" si="0"/>
        <v>0</v>
      </c>
      <c r="D26" s="117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09"/>
      <c r="AB26" s="110"/>
      <c r="AC26" s="110"/>
      <c r="AD26" s="110"/>
      <c r="AE26" s="110"/>
      <c r="AF26" s="110"/>
      <c r="AG26" s="110"/>
      <c r="AH26" s="110"/>
      <c r="AI26" s="110"/>
      <c r="AJ26" s="111"/>
      <c r="AK26" s="18"/>
    </row>
    <row r="27" spans="1:37" x14ac:dyDescent="0.25">
      <c r="A27" s="71" t="s">
        <v>176</v>
      </c>
      <c r="B27" s="159" t="s">
        <v>60</v>
      </c>
      <c r="C27" s="58">
        <f t="shared" si="0"/>
        <v>1</v>
      </c>
      <c r="D27" s="117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09"/>
      <c r="AC27" s="110"/>
      <c r="AD27" s="110"/>
      <c r="AE27" s="110"/>
      <c r="AF27" s="110">
        <v>1</v>
      </c>
      <c r="AG27" s="110"/>
      <c r="AH27" s="110"/>
      <c r="AI27" s="110"/>
      <c r="AJ27" s="111"/>
      <c r="AK27" s="18"/>
    </row>
    <row r="28" spans="1:37" x14ac:dyDescent="0.25">
      <c r="A28" s="70" t="s">
        <v>177</v>
      </c>
      <c r="B28" s="160" t="s">
        <v>85</v>
      </c>
      <c r="C28" s="58">
        <f t="shared" si="0"/>
        <v>134</v>
      </c>
      <c r="D28" s="117">
        <v>1</v>
      </c>
      <c r="E28" s="110"/>
      <c r="F28" s="110">
        <v>2</v>
      </c>
      <c r="G28" s="110">
        <v>2</v>
      </c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>
        <v>3</v>
      </c>
      <c r="S28" s="110">
        <v>3</v>
      </c>
      <c r="T28" s="110"/>
      <c r="U28" s="110"/>
      <c r="V28" s="110"/>
      <c r="W28" s="110">
        <v>1</v>
      </c>
      <c r="X28" s="110">
        <v>4</v>
      </c>
      <c r="Y28" s="110">
        <v>12</v>
      </c>
      <c r="Z28" s="110">
        <v>1</v>
      </c>
      <c r="AA28" s="110"/>
      <c r="AB28" s="110"/>
      <c r="AC28" s="109"/>
      <c r="AD28" s="110">
        <v>40</v>
      </c>
      <c r="AE28" s="110"/>
      <c r="AF28" s="110">
        <v>14</v>
      </c>
      <c r="AG28" s="110">
        <v>4</v>
      </c>
      <c r="AH28" s="110">
        <v>1</v>
      </c>
      <c r="AI28" s="110"/>
      <c r="AJ28" s="111">
        <v>46</v>
      </c>
      <c r="AK28" s="18"/>
    </row>
    <row r="29" spans="1:37" x14ac:dyDescent="0.25">
      <c r="A29" s="70" t="s">
        <v>178</v>
      </c>
      <c r="B29" s="160" t="s">
        <v>86</v>
      </c>
      <c r="C29" s="58">
        <f t="shared" si="0"/>
        <v>18</v>
      </c>
      <c r="D29" s="117"/>
      <c r="E29" s="110">
        <v>1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>
        <v>1</v>
      </c>
      <c r="Y29" s="110"/>
      <c r="Z29" s="110"/>
      <c r="AA29" s="110"/>
      <c r="AB29" s="110"/>
      <c r="AC29" s="110">
        <v>10</v>
      </c>
      <c r="AD29" s="109"/>
      <c r="AE29" s="110"/>
      <c r="AF29" s="110"/>
      <c r="AG29" s="110">
        <v>4</v>
      </c>
      <c r="AH29" s="110"/>
      <c r="AI29" s="110"/>
      <c r="AJ29" s="111">
        <v>2</v>
      </c>
      <c r="AK29" s="18"/>
    </row>
    <row r="30" spans="1:37" x14ac:dyDescent="0.25">
      <c r="A30" s="70" t="s">
        <v>179</v>
      </c>
      <c r="B30" s="160" t="s">
        <v>87</v>
      </c>
      <c r="C30" s="58">
        <f t="shared" si="0"/>
        <v>0</v>
      </c>
      <c r="D30" s="117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09"/>
      <c r="AF30" s="110"/>
      <c r="AG30" s="110"/>
      <c r="AH30" s="110"/>
      <c r="AI30" s="110"/>
      <c r="AJ30" s="111"/>
      <c r="AK30" s="18"/>
    </row>
    <row r="31" spans="1:37" x14ac:dyDescent="0.25">
      <c r="A31" s="70" t="s">
        <v>180</v>
      </c>
      <c r="B31" s="160" t="s">
        <v>88</v>
      </c>
      <c r="C31" s="58">
        <f t="shared" si="0"/>
        <v>26</v>
      </c>
      <c r="D31" s="117"/>
      <c r="E31" s="110">
        <v>4</v>
      </c>
      <c r="F31" s="110">
        <v>1</v>
      </c>
      <c r="G31" s="110">
        <v>2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>
        <v>1</v>
      </c>
      <c r="S31" s="110"/>
      <c r="T31" s="110"/>
      <c r="U31" s="110"/>
      <c r="V31" s="110"/>
      <c r="W31" s="110"/>
      <c r="X31" s="110">
        <v>1</v>
      </c>
      <c r="Y31" s="110"/>
      <c r="Z31" s="110"/>
      <c r="AA31" s="110"/>
      <c r="AB31" s="110">
        <v>1</v>
      </c>
      <c r="AC31" s="110">
        <v>11</v>
      </c>
      <c r="AD31" s="110"/>
      <c r="AE31" s="110"/>
      <c r="AF31" s="109"/>
      <c r="AG31" s="110"/>
      <c r="AH31" s="110"/>
      <c r="AI31" s="110"/>
      <c r="AJ31" s="111">
        <v>5</v>
      </c>
      <c r="AK31" s="18"/>
    </row>
    <row r="32" spans="1:37" x14ac:dyDescent="0.25">
      <c r="A32" s="70" t="s">
        <v>181</v>
      </c>
      <c r="B32" s="160" t="s">
        <v>89</v>
      </c>
      <c r="C32" s="58">
        <f t="shared" si="0"/>
        <v>32</v>
      </c>
      <c r="D32" s="117"/>
      <c r="E32" s="110"/>
      <c r="F32" s="110">
        <v>1</v>
      </c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>
        <v>1</v>
      </c>
      <c r="S32" s="110">
        <v>4</v>
      </c>
      <c r="T32" s="110"/>
      <c r="U32" s="110"/>
      <c r="V32" s="110"/>
      <c r="W32" s="110"/>
      <c r="X32" s="110"/>
      <c r="Y32" s="110">
        <v>3</v>
      </c>
      <c r="Z32" s="110">
        <v>11</v>
      </c>
      <c r="AA32" s="110"/>
      <c r="AB32" s="110"/>
      <c r="AC32" s="110">
        <v>4</v>
      </c>
      <c r="AD32" s="110"/>
      <c r="AE32" s="110"/>
      <c r="AF32" s="110"/>
      <c r="AG32" s="109"/>
      <c r="AH32" s="110"/>
      <c r="AI32" s="110"/>
      <c r="AJ32" s="111">
        <v>8</v>
      </c>
      <c r="AK32" s="18"/>
    </row>
    <row r="33" spans="1:37" x14ac:dyDescent="0.25">
      <c r="A33" s="70" t="s">
        <v>182</v>
      </c>
      <c r="B33" s="160" t="s">
        <v>90</v>
      </c>
      <c r="C33" s="58">
        <f t="shared" si="0"/>
        <v>0</v>
      </c>
      <c r="D33" s="117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09"/>
      <c r="AI33" s="110"/>
      <c r="AJ33" s="111"/>
      <c r="AK33" s="18"/>
    </row>
    <row r="34" spans="1:37" x14ac:dyDescent="0.25">
      <c r="A34" s="70" t="s">
        <v>183</v>
      </c>
      <c r="B34" s="160" t="s">
        <v>91</v>
      </c>
      <c r="C34" s="58">
        <f t="shared" si="0"/>
        <v>0</v>
      </c>
      <c r="D34" s="117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09"/>
      <c r="AJ34" s="111"/>
      <c r="AK34" s="18"/>
    </row>
    <row r="35" spans="1:37" ht="15.75" thickBot="1" x14ac:dyDescent="0.3">
      <c r="A35" s="72" t="s">
        <v>184</v>
      </c>
      <c r="B35" s="161" t="s">
        <v>92</v>
      </c>
      <c r="C35" s="60">
        <f t="shared" si="0"/>
        <v>269</v>
      </c>
      <c r="D35" s="118">
        <v>9</v>
      </c>
      <c r="E35" s="119">
        <v>24</v>
      </c>
      <c r="F35" s="119">
        <v>58</v>
      </c>
      <c r="G35" s="119">
        <v>22</v>
      </c>
      <c r="H35" s="119"/>
      <c r="I35" s="119"/>
      <c r="J35" s="119"/>
      <c r="K35" s="119"/>
      <c r="L35" s="119">
        <v>1</v>
      </c>
      <c r="M35" s="119"/>
      <c r="N35" s="119"/>
      <c r="O35" s="119"/>
      <c r="P35" s="119">
        <v>1</v>
      </c>
      <c r="Q35" s="119">
        <v>1</v>
      </c>
      <c r="R35" s="119">
        <v>43</v>
      </c>
      <c r="S35" s="119">
        <v>4</v>
      </c>
      <c r="T35" s="119"/>
      <c r="U35" s="119"/>
      <c r="V35" s="119"/>
      <c r="W35" s="119">
        <v>18</v>
      </c>
      <c r="X35" s="119">
        <v>10</v>
      </c>
      <c r="Y35" s="119">
        <v>41</v>
      </c>
      <c r="Z35" s="119">
        <v>1</v>
      </c>
      <c r="AA35" s="119"/>
      <c r="AB35" s="119"/>
      <c r="AC35" s="119">
        <v>17</v>
      </c>
      <c r="AD35" s="119">
        <v>1</v>
      </c>
      <c r="AE35" s="119"/>
      <c r="AF35" s="119">
        <v>15</v>
      </c>
      <c r="AG35" s="119">
        <v>3</v>
      </c>
      <c r="AH35" s="119"/>
      <c r="AI35" s="119"/>
      <c r="AJ35" s="120"/>
      <c r="AK35" s="18"/>
    </row>
    <row r="36" spans="1:37" ht="15.75" thickBot="1" x14ac:dyDescent="0.3">
      <c r="A36" s="54"/>
      <c r="B36" s="325" t="s">
        <v>185</v>
      </c>
      <c r="C36" s="326"/>
      <c r="D36" s="59">
        <f>SUM(D3:D35)</f>
        <v>23</v>
      </c>
      <c r="E36" s="55">
        <f t="shared" ref="E36:AJ36" si="1">SUM(E3:E35)</f>
        <v>101</v>
      </c>
      <c r="F36" s="55">
        <f t="shared" si="1"/>
        <v>80</v>
      </c>
      <c r="G36" s="55">
        <f t="shared" si="1"/>
        <v>121</v>
      </c>
      <c r="H36" s="55">
        <f t="shared" si="1"/>
        <v>0</v>
      </c>
      <c r="I36" s="55">
        <f t="shared" si="1"/>
        <v>0</v>
      </c>
      <c r="J36" s="55">
        <f t="shared" si="1"/>
        <v>0</v>
      </c>
      <c r="K36" s="55">
        <f t="shared" si="1"/>
        <v>0</v>
      </c>
      <c r="L36" s="55">
        <f t="shared" si="1"/>
        <v>4</v>
      </c>
      <c r="M36" s="55">
        <f t="shared" si="1"/>
        <v>3</v>
      </c>
      <c r="N36" s="55">
        <f t="shared" si="1"/>
        <v>0</v>
      </c>
      <c r="O36" s="55">
        <f t="shared" si="1"/>
        <v>0</v>
      </c>
      <c r="P36" s="55">
        <f t="shared" si="1"/>
        <v>1</v>
      </c>
      <c r="Q36" s="55">
        <f t="shared" si="1"/>
        <v>1</v>
      </c>
      <c r="R36" s="55">
        <f t="shared" si="1"/>
        <v>94</v>
      </c>
      <c r="S36" s="55">
        <f t="shared" si="1"/>
        <v>45</v>
      </c>
      <c r="T36" s="55">
        <f t="shared" si="1"/>
        <v>0</v>
      </c>
      <c r="U36" s="55">
        <f t="shared" si="1"/>
        <v>3</v>
      </c>
      <c r="V36" s="55">
        <f t="shared" si="1"/>
        <v>1</v>
      </c>
      <c r="W36" s="55">
        <f t="shared" si="1"/>
        <v>55</v>
      </c>
      <c r="X36" s="55">
        <f t="shared" si="1"/>
        <v>17</v>
      </c>
      <c r="Y36" s="55">
        <f t="shared" si="1"/>
        <v>96</v>
      </c>
      <c r="Z36" s="55">
        <f t="shared" si="1"/>
        <v>47</v>
      </c>
      <c r="AA36" s="55">
        <f t="shared" si="1"/>
        <v>0</v>
      </c>
      <c r="AB36" s="55">
        <f t="shared" si="1"/>
        <v>1</v>
      </c>
      <c r="AC36" s="55">
        <f t="shared" si="1"/>
        <v>53</v>
      </c>
      <c r="AD36" s="55">
        <f t="shared" si="1"/>
        <v>41</v>
      </c>
      <c r="AE36" s="55">
        <f t="shared" si="1"/>
        <v>1</v>
      </c>
      <c r="AF36" s="55">
        <f t="shared" si="1"/>
        <v>45</v>
      </c>
      <c r="AG36" s="55">
        <f t="shared" si="1"/>
        <v>22</v>
      </c>
      <c r="AH36" s="55">
        <f t="shared" si="1"/>
        <v>1</v>
      </c>
      <c r="AI36" s="55">
        <f t="shared" si="1"/>
        <v>7</v>
      </c>
      <c r="AJ36" s="56">
        <f t="shared" si="1"/>
        <v>201</v>
      </c>
      <c r="AK36" s="18"/>
    </row>
    <row r="37" spans="1:37" ht="45" customHeight="1" x14ac:dyDescent="0.25">
      <c r="A37" s="50"/>
      <c r="B37" s="51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</row>
  </sheetData>
  <mergeCells count="1">
    <mergeCell ref="B36:C36"/>
  </mergeCells>
  <conditionalFormatting sqref="C3:C35 D36:AJ36">
    <cfRule type="cellIs" dxfId="8" priority="1" operator="equal">
      <formula>0</formula>
    </cfRule>
    <cfRule type="colorScale" priority="2">
      <colorScale>
        <cfvo type="num" val="1"/>
        <cfvo type="max"/>
        <color rgb="FFFF99FF"/>
        <color rgb="FF7030A0"/>
      </colorScale>
    </cfRule>
  </conditionalFormatting>
  <conditionalFormatting sqref="D3:AJ35">
    <cfRule type="colorScale" priority="3">
      <colorScale>
        <cfvo type="num" val="1"/>
        <cfvo type="num" val="5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baseColWidth="10" defaultRowHeight="15" x14ac:dyDescent="0.25"/>
  <cols>
    <col min="1" max="1" width="37.7109375" style="46" bestFit="1" customWidth="1"/>
    <col min="2" max="2" width="6.7109375" style="45" customWidth="1"/>
    <col min="3" max="3" width="4.7109375" customWidth="1"/>
    <col min="4" max="36" width="5" customWidth="1"/>
  </cols>
  <sheetData>
    <row r="1" spans="1:37" s="44" customFormat="1" ht="127.5" customHeight="1" x14ac:dyDescent="0.2">
      <c r="A1" s="65" t="s">
        <v>241</v>
      </c>
      <c r="B1" s="53"/>
      <c r="C1" s="64" t="s">
        <v>187</v>
      </c>
      <c r="D1" s="206" t="s">
        <v>152</v>
      </c>
      <c r="E1" s="207" t="s">
        <v>153</v>
      </c>
      <c r="F1" s="207" t="s">
        <v>154</v>
      </c>
      <c r="G1" s="207" t="s">
        <v>155</v>
      </c>
      <c r="H1" s="204" t="s">
        <v>156</v>
      </c>
      <c r="I1" s="204" t="s">
        <v>157</v>
      </c>
      <c r="J1" s="204" t="s">
        <v>158</v>
      </c>
      <c r="K1" s="204" t="s">
        <v>159</v>
      </c>
      <c r="L1" s="204" t="s">
        <v>160</v>
      </c>
      <c r="M1" s="208" t="s">
        <v>161</v>
      </c>
      <c r="N1" s="208" t="s">
        <v>162</v>
      </c>
      <c r="O1" s="208" t="s">
        <v>163</v>
      </c>
      <c r="P1" s="208" t="s">
        <v>164</v>
      </c>
      <c r="Q1" s="195" t="s">
        <v>165</v>
      </c>
      <c r="R1" s="195" t="s">
        <v>166</v>
      </c>
      <c r="S1" s="195" t="s">
        <v>167</v>
      </c>
      <c r="T1" s="195" t="s">
        <v>168</v>
      </c>
      <c r="U1" s="195" t="s">
        <v>169</v>
      </c>
      <c r="V1" s="195" t="s">
        <v>170</v>
      </c>
      <c r="W1" s="195" t="s">
        <v>171</v>
      </c>
      <c r="X1" s="195" t="s">
        <v>172</v>
      </c>
      <c r="Y1" s="209" t="s">
        <v>173</v>
      </c>
      <c r="Z1" s="209" t="s">
        <v>174</v>
      </c>
      <c r="AA1" s="209" t="s">
        <v>175</v>
      </c>
      <c r="AB1" s="209" t="s">
        <v>176</v>
      </c>
      <c r="AC1" s="210" t="s">
        <v>177</v>
      </c>
      <c r="AD1" s="210" t="s">
        <v>178</v>
      </c>
      <c r="AE1" s="210" t="s">
        <v>179</v>
      </c>
      <c r="AF1" s="210" t="s">
        <v>180</v>
      </c>
      <c r="AG1" s="210" t="s">
        <v>181</v>
      </c>
      <c r="AH1" s="210" t="s">
        <v>182</v>
      </c>
      <c r="AI1" s="210" t="s">
        <v>183</v>
      </c>
      <c r="AJ1" s="211" t="s">
        <v>184</v>
      </c>
      <c r="AK1" s="49"/>
    </row>
    <row r="2" spans="1:37" ht="36.75" customHeight="1" thickBot="1" x14ac:dyDescent="0.3">
      <c r="A2" s="63" t="s">
        <v>186</v>
      </c>
      <c r="B2" s="61"/>
      <c r="C2" s="61"/>
      <c r="D2" s="184" t="s">
        <v>61</v>
      </c>
      <c r="E2" s="185" t="s">
        <v>62</v>
      </c>
      <c r="F2" s="185" t="s">
        <v>63</v>
      </c>
      <c r="G2" s="185" t="s">
        <v>64</v>
      </c>
      <c r="H2" s="175" t="s">
        <v>65</v>
      </c>
      <c r="I2" s="175" t="s">
        <v>66</v>
      </c>
      <c r="J2" s="175" t="s">
        <v>67</v>
      </c>
      <c r="K2" s="175" t="s">
        <v>68</v>
      </c>
      <c r="L2" s="175" t="s">
        <v>69</v>
      </c>
      <c r="M2" s="186" t="s">
        <v>70</v>
      </c>
      <c r="N2" s="186" t="s">
        <v>71</v>
      </c>
      <c r="O2" s="186" t="s">
        <v>72</v>
      </c>
      <c r="P2" s="186" t="s">
        <v>73</v>
      </c>
      <c r="Q2" s="187" t="s">
        <v>74</v>
      </c>
      <c r="R2" s="187" t="s">
        <v>75</v>
      </c>
      <c r="S2" s="187" t="s">
        <v>76</v>
      </c>
      <c r="T2" s="187" t="s">
        <v>77</v>
      </c>
      <c r="U2" s="187" t="s">
        <v>78</v>
      </c>
      <c r="V2" s="187" t="s">
        <v>79</v>
      </c>
      <c r="W2" s="187" t="s">
        <v>80</v>
      </c>
      <c r="X2" s="187" t="s">
        <v>81</v>
      </c>
      <c r="Y2" s="188" t="s">
        <v>82</v>
      </c>
      <c r="Z2" s="188" t="s">
        <v>83</v>
      </c>
      <c r="AA2" s="188" t="s">
        <v>84</v>
      </c>
      <c r="AB2" s="188" t="s">
        <v>60</v>
      </c>
      <c r="AC2" s="189" t="s">
        <v>85</v>
      </c>
      <c r="AD2" s="189" t="s">
        <v>86</v>
      </c>
      <c r="AE2" s="189" t="s">
        <v>87</v>
      </c>
      <c r="AF2" s="189" t="s">
        <v>88</v>
      </c>
      <c r="AG2" s="189" t="s">
        <v>89</v>
      </c>
      <c r="AH2" s="189" t="s">
        <v>90</v>
      </c>
      <c r="AI2" s="189" t="s">
        <v>91</v>
      </c>
      <c r="AJ2" s="190" t="s">
        <v>92</v>
      </c>
      <c r="AK2" s="18"/>
    </row>
    <row r="3" spans="1:37" x14ac:dyDescent="0.25">
      <c r="A3" s="66" t="s">
        <v>152</v>
      </c>
      <c r="B3" s="154" t="s">
        <v>61</v>
      </c>
      <c r="C3" s="62">
        <f>SUM(D3:AJ3)</f>
        <v>21</v>
      </c>
      <c r="D3" s="121"/>
      <c r="E3" s="178">
        <f>'matrice CS_2021_CQEP'!E3+'matrice CS_201015_CQEP'!E3</f>
        <v>3</v>
      </c>
      <c r="F3" s="178">
        <f>'matrice CS_2021_CQEP'!F3+'matrice CS_201015_CQEP'!F3</f>
        <v>5</v>
      </c>
      <c r="G3" s="178">
        <f>'matrice CS_2021_CQEP'!G3+'matrice CS_201015_CQEP'!G3</f>
        <v>0</v>
      </c>
      <c r="H3" s="178">
        <f>'matrice CS_2021_CQEP'!H3+'matrice CS_201015_CQEP'!H3</f>
        <v>0</v>
      </c>
      <c r="I3" s="178">
        <f>'matrice CS_2021_CQEP'!I3+'matrice CS_201015_CQEP'!I3</f>
        <v>0</v>
      </c>
      <c r="J3" s="178">
        <f>'matrice CS_2021_CQEP'!J3+'matrice CS_201015_CQEP'!J3</f>
        <v>0</v>
      </c>
      <c r="K3" s="178">
        <f>'matrice CS_2021_CQEP'!K3+'matrice CS_201015_CQEP'!K3</f>
        <v>0</v>
      </c>
      <c r="L3" s="178">
        <f>'matrice CS_2021_CQEP'!L3+'matrice CS_201015_CQEP'!L3</f>
        <v>0</v>
      </c>
      <c r="M3" s="178">
        <f>'matrice CS_2021_CQEP'!M3+'matrice CS_201015_CQEP'!M3</f>
        <v>0</v>
      </c>
      <c r="N3" s="178">
        <f>'matrice CS_2021_CQEP'!N3+'matrice CS_201015_CQEP'!N3</f>
        <v>0</v>
      </c>
      <c r="O3" s="178">
        <f>'matrice CS_2021_CQEP'!O3+'matrice CS_201015_CQEP'!O3</f>
        <v>0</v>
      </c>
      <c r="P3" s="178">
        <f>'matrice CS_2021_CQEP'!P3+'matrice CS_201015_CQEP'!P3</f>
        <v>0</v>
      </c>
      <c r="Q3" s="178">
        <f>'matrice CS_2021_CQEP'!Q3+'matrice CS_201015_CQEP'!Q3</f>
        <v>0</v>
      </c>
      <c r="R3" s="178">
        <f>'matrice CS_2021_CQEP'!R3+'matrice CS_201015_CQEP'!R3</f>
        <v>0</v>
      </c>
      <c r="S3" s="178">
        <f>'matrice CS_2021_CQEP'!S3+'matrice CS_201015_CQEP'!S3</f>
        <v>1</v>
      </c>
      <c r="T3" s="178">
        <f>'matrice CS_2021_CQEP'!T3+'matrice CS_201015_CQEP'!T3</f>
        <v>0</v>
      </c>
      <c r="U3" s="178">
        <f>'matrice CS_2021_CQEP'!U3+'matrice CS_201015_CQEP'!U3</f>
        <v>0</v>
      </c>
      <c r="V3" s="178">
        <f>'matrice CS_2021_CQEP'!V3+'matrice CS_201015_CQEP'!V3</f>
        <v>0</v>
      </c>
      <c r="W3" s="178">
        <f>'matrice CS_2021_CQEP'!W3+'matrice CS_201015_CQEP'!W3</f>
        <v>0</v>
      </c>
      <c r="X3" s="178">
        <f>'matrice CS_2021_CQEP'!X3+'matrice CS_201015_CQEP'!X3</f>
        <v>0</v>
      </c>
      <c r="Y3" s="178">
        <f>'matrice CS_2021_CQEP'!Y3+'matrice CS_201015_CQEP'!Y3</f>
        <v>0</v>
      </c>
      <c r="Z3" s="178">
        <f>'matrice CS_2021_CQEP'!Z3+'matrice CS_201015_CQEP'!Z3</f>
        <v>0</v>
      </c>
      <c r="AA3" s="178">
        <f>'matrice CS_2021_CQEP'!AA3+'matrice CS_201015_CQEP'!AA3</f>
        <v>0</v>
      </c>
      <c r="AB3" s="178">
        <f>'matrice CS_2021_CQEP'!AB3+'matrice CS_201015_CQEP'!AB3</f>
        <v>0</v>
      </c>
      <c r="AC3" s="178">
        <f>'matrice CS_2021_CQEP'!AC3+'matrice CS_201015_CQEP'!AC3</f>
        <v>2</v>
      </c>
      <c r="AD3" s="178">
        <f>'matrice CS_2021_CQEP'!AD3+'matrice CS_201015_CQEP'!AD3</f>
        <v>0</v>
      </c>
      <c r="AE3" s="178">
        <f>'matrice CS_2021_CQEP'!AE3+'matrice CS_201015_CQEP'!AE3</f>
        <v>0</v>
      </c>
      <c r="AF3" s="178">
        <f>'matrice CS_2021_CQEP'!AF3+'matrice CS_201015_CQEP'!AF3</f>
        <v>0</v>
      </c>
      <c r="AG3" s="178">
        <f>'matrice CS_2021_CQEP'!AG3+'matrice CS_201015_CQEP'!AG3</f>
        <v>0</v>
      </c>
      <c r="AH3" s="178">
        <f>'matrice CS_2021_CQEP'!AH3+'matrice CS_201015_CQEP'!AH3</f>
        <v>0</v>
      </c>
      <c r="AI3" s="178">
        <f>'matrice CS_2021_CQEP'!AI3+'matrice CS_201015_CQEP'!AI3</f>
        <v>0</v>
      </c>
      <c r="AJ3" s="179">
        <f>'matrice CS_2021_CQEP'!AJ3+'matrice CS_201015_CQEP'!AJ3</f>
        <v>10</v>
      </c>
      <c r="AK3" s="18"/>
    </row>
    <row r="4" spans="1:37" x14ac:dyDescent="0.25">
      <c r="A4" s="67" t="s">
        <v>153</v>
      </c>
      <c r="B4" s="155" t="s">
        <v>62</v>
      </c>
      <c r="C4" s="58">
        <f t="shared" ref="C4:C35" si="0">SUM(D4:AJ4)</f>
        <v>48</v>
      </c>
      <c r="D4" s="180">
        <f>'matrice CS_2021_CQEP'!D4+'matrice CS_201015_CQEP'!D4</f>
        <v>3</v>
      </c>
      <c r="E4" s="109"/>
      <c r="F4" s="109">
        <f>'matrice CS_2021_CQEP'!F4+'matrice CS_201015_CQEP'!F4</f>
        <v>16</v>
      </c>
      <c r="G4" s="109">
        <f>'matrice CS_2021_CQEP'!G4+'matrice CS_201015_CQEP'!G4</f>
        <v>2</v>
      </c>
      <c r="H4" s="109">
        <f>'matrice CS_2021_CQEP'!H4+'matrice CS_201015_CQEP'!H4</f>
        <v>0</v>
      </c>
      <c r="I4" s="109">
        <f>'matrice CS_2021_CQEP'!I4+'matrice CS_201015_CQEP'!I4</f>
        <v>0</v>
      </c>
      <c r="J4" s="109">
        <f>'matrice CS_2021_CQEP'!J4+'matrice CS_201015_CQEP'!J4</f>
        <v>0</v>
      </c>
      <c r="K4" s="109">
        <f>'matrice CS_2021_CQEP'!K4+'matrice CS_201015_CQEP'!K4</f>
        <v>0</v>
      </c>
      <c r="L4" s="109">
        <f>'matrice CS_2021_CQEP'!L4+'matrice CS_201015_CQEP'!L4</f>
        <v>0</v>
      </c>
      <c r="M4" s="109">
        <f>'matrice CS_2021_CQEP'!M4+'matrice CS_201015_CQEP'!M4</f>
        <v>2</v>
      </c>
      <c r="N4" s="109">
        <f>'matrice CS_2021_CQEP'!N4+'matrice CS_201015_CQEP'!N4</f>
        <v>0</v>
      </c>
      <c r="O4" s="109">
        <f>'matrice CS_2021_CQEP'!O4+'matrice CS_201015_CQEP'!O4</f>
        <v>0</v>
      </c>
      <c r="P4" s="109">
        <f>'matrice CS_2021_CQEP'!P4+'matrice CS_201015_CQEP'!P4</f>
        <v>0</v>
      </c>
      <c r="Q4" s="109">
        <f>'matrice CS_2021_CQEP'!Q4+'matrice CS_201015_CQEP'!Q4</f>
        <v>0</v>
      </c>
      <c r="R4" s="109">
        <f>'matrice CS_2021_CQEP'!R4+'matrice CS_201015_CQEP'!R4</f>
        <v>1</v>
      </c>
      <c r="S4" s="109">
        <f>'matrice CS_2021_CQEP'!S4+'matrice CS_201015_CQEP'!S4</f>
        <v>0</v>
      </c>
      <c r="T4" s="109">
        <f>'matrice CS_2021_CQEP'!T4+'matrice CS_201015_CQEP'!T4</f>
        <v>0</v>
      </c>
      <c r="U4" s="109">
        <f>'matrice CS_2021_CQEP'!U4+'matrice CS_201015_CQEP'!U4</f>
        <v>0</v>
      </c>
      <c r="V4" s="109">
        <f>'matrice CS_2021_CQEP'!V4+'matrice CS_201015_CQEP'!V4</f>
        <v>0</v>
      </c>
      <c r="W4" s="109">
        <f>'matrice CS_2021_CQEP'!W4+'matrice CS_201015_CQEP'!W4</f>
        <v>0</v>
      </c>
      <c r="X4" s="109">
        <f>'matrice CS_2021_CQEP'!X4+'matrice CS_201015_CQEP'!X4</f>
        <v>0</v>
      </c>
      <c r="Y4" s="109">
        <f>'matrice CS_2021_CQEP'!Y4+'matrice CS_201015_CQEP'!Y4</f>
        <v>0</v>
      </c>
      <c r="Z4" s="109">
        <f>'matrice CS_2021_CQEP'!Z4+'matrice CS_201015_CQEP'!Z4</f>
        <v>0</v>
      </c>
      <c r="AA4" s="109">
        <f>'matrice CS_2021_CQEP'!AA4+'matrice CS_201015_CQEP'!AA4</f>
        <v>0</v>
      </c>
      <c r="AB4" s="109">
        <f>'matrice CS_2021_CQEP'!AB4+'matrice CS_201015_CQEP'!AB4</f>
        <v>0</v>
      </c>
      <c r="AC4" s="109">
        <f>'matrice CS_2021_CQEP'!AC4+'matrice CS_201015_CQEP'!AC4</f>
        <v>0</v>
      </c>
      <c r="AD4" s="109">
        <f>'matrice CS_2021_CQEP'!AD4+'matrice CS_201015_CQEP'!AD4</f>
        <v>0</v>
      </c>
      <c r="AE4" s="109">
        <f>'matrice CS_2021_CQEP'!AE4+'matrice CS_201015_CQEP'!AE4</f>
        <v>0</v>
      </c>
      <c r="AF4" s="109">
        <f>'matrice CS_2021_CQEP'!AF4+'matrice CS_201015_CQEP'!AF4</f>
        <v>8</v>
      </c>
      <c r="AG4" s="109">
        <f>'matrice CS_2021_CQEP'!AG4+'matrice CS_201015_CQEP'!AG4</f>
        <v>1</v>
      </c>
      <c r="AH4" s="109">
        <f>'matrice CS_2021_CQEP'!AH4+'matrice CS_201015_CQEP'!AH4</f>
        <v>0</v>
      </c>
      <c r="AI4" s="109">
        <f>'matrice CS_2021_CQEP'!AI4+'matrice CS_201015_CQEP'!AI4</f>
        <v>0</v>
      </c>
      <c r="AJ4" s="181">
        <f>'matrice CS_2021_CQEP'!AJ4+'matrice CS_201015_CQEP'!AJ4</f>
        <v>15</v>
      </c>
      <c r="AK4" s="18"/>
    </row>
    <row r="5" spans="1:37" x14ac:dyDescent="0.25">
      <c r="A5" s="67" t="s">
        <v>154</v>
      </c>
      <c r="B5" s="155" t="s">
        <v>63</v>
      </c>
      <c r="C5" s="58">
        <f t="shared" si="0"/>
        <v>372</v>
      </c>
      <c r="D5" s="180">
        <f>'matrice CS_2021_CQEP'!D5+'matrice CS_201015_CQEP'!D5</f>
        <v>12</v>
      </c>
      <c r="E5" s="109">
        <f>'matrice CS_2021_CQEP'!E5+'matrice CS_201015_CQEP'!E5</f>
        <v>52</v>
      </c>
      <c r="F5" s="109"/>
      <c r="G5" s="109">
        <f>'matrice CS_2021_CQEP'!G5+'matrice CS_201015_CQEP'!G5</f>
        <v>123</v>
      </c>
      <c r="H5" s="109">
        <f>'matrice CS_2021_CQEP'!H5+'matrice CS_201015_CQEP'!H5</f>
        <v>0</v>
      </c>
      <c r="I5" s="109">
        <f>'matrice CS_2021_CQEP'!I5+'matrice CS_201015_CQEP'!I5</f>
        <v>0</v>
      </c>
      <c r="J5" s="109">
        <f>'matrice CS_2021_CQEP'!J5+'matrice CS_201015_CQEP'!J5</f>
        <v>0</v>
      </c>
      <c r="K5" s="109">
        <f>'matrice CS_2021_CQEP'!K5+'matrice CS_201015_CQEP'!K5</f>
        <v>0</v>
      </c>
      <c r="L5" s="109">
        <f>'matrice CS_2021_CQEP'!L5+'matrice CS_201015_CQEP'!L5</f>
        <v>3</v>
      </c>
      <c r="M5" s="109">
        <f>'matrice CS_2021_CQEP'!M5+'matrice CS_201015_CQEP'!M5</f>
        <v>0</v>
      </c>
      <c r="N5" s="109">
        <f>'matrice CS_2021_CQEP'!N5+'matrice CS_201015_CQEP'!N5</f>
        <v>0</v>
      </c>
      <c r="O5" s="109">
        <f>'matrice CS_2021_CQEP'!O5+'matrice CS_201015_CQEP'!O5</f>
        <v>0</v>
      </c>
      <c r="P5" s="109">
        <f>'matrice CS_2021_CQEP'!P5+'matrice CS_201015_CQEP'!P5</f>
        <v>0</v>
      </c>
      <c r="Q5" s="109">
        <f>'matrice CS_2021_CQEP'!Q5+'matrice CS_201015_CQEP'!Q5</f>
        <v>0</v>
      </c>
      <c r="R5" s="109">
        <f>'matrice CS_2021_CQEP'!R5+'matrice CS_201015_CQEP'!R5</f>
        <v>11</v>
      </c>
      <c r="S5" s="109">
        <f>'matrice CS_2021_CQEP'!S5+'matrice CS_201015_CQEP'!S5</f>
        <v>2</v>
      </c>
      <c r="T5" s="109">
        <f>'matrice CS_2021_CQEP'!T5+'matrice CS_201015_CQEP'!T5</f>
        <v>0</v>
      </c>
      <c r="U5" s="109">
        <f>'matrice CS_2021_CQEP'!U5+'matrice CS_201015_CQEP'!U5</f>
        <v>0</v>
      </c>
      <c r="V5" s="109">
        <f>'matrice CS_2021_CQEP'!V5+'matrice CS_201015_CQEP'!V5</f>
        <v>0</v>
      </c>
      <c r="W5" s="109">
        <f>'matrice CS_2021_CQEP'!W5+'matrice CS_201015_CQEP'!W5</f>
        <v>4</v>
      </c>
      <c r="X5" s="109">
        <f>'matrice CS_2021_CQEP'!X5+'matrice CS_201015_CQEP'!X5</f>
        <v>0</v>
      </c>
      <c r="Y5" s="109">
        <f>'matrice CS_2021_CQEP'!Y5+'matrice CS_201015_CQEP'!Y5</f>
        <v>3</v>
      </c>
      <c r="Z5" s="109">
        <f>'matrice CS_2021_CQEP'!Z5+'matrice CS_201015_CQEP'!Z5</f>
        <v>1</v>
      </c>
      <c r="AA5" s="109">
        <f>'matrice CS_2021_CQEP'!AA5+'matrice CS_201015_CQEP'!AA5</f>
        <v>0</v>
      </c>
      <c r="AB5" s="109">
        <f>'matrice CS_2021_CQEP'!AB5+'matrice CS_201015_CQEP'!AB5</f>
        <v>0</v>
      </c>
      <c r="AC5" s="109">
        <f>'matrice CS_2021_CQEP'!AC5+'matrice CS_201015_CQEP'!AC5</f>
        <v>7</v>
      </c>
      <c r="AD5" s="109">
        <f>'matrice CS_2021_CQEP'!AD5+'matrice CS_201015_CQEP'!AD5</f>
        <v>0</v>
      </c>
      <c r="AE5" s="109">
        <f>'matrice CS_2021_CQEP'!AE5+'matrice CS_201015_CQEP'!AE5</f>
        <v>0</v>
      </c>
      <c r="AF5" s="109">
        <f>'matrice CS_2021_CQEP'!AF5+'matrice CS_201015_CQEP'!AF5</f>
        <v>13</v>
      </c>
      <c r="AG5" s="109">
        <f>'matrice CS_2021_CQEP'!AG5+'matrice CS_201015_CQEP'!AG5</f>
        <v>0</v>
      </c>
      <c r="AH5" s="109">
        <f>'matrice CS_2021_CQEP'!AH5+'matrice CS_201015_CQEP'!AH5</f>
        <v>0</v>
      </c>
      <c r="AI5" s="109">
        <f>'matrice CS_2021_CQEP'!AI5+'matrice CS_201015_CQEP'!AI5</f>
        <v>5</v>
      </c>
      <c r="AJ5" s="181">
        <f>'matrice CS_2021_CQEP'!AJ5+'matrice CS_201015_CQEP'!AJ5</f>
        <v>136</v>
      </c>
      <c r="AK5" s="18"/>
    </row>
    <row r="6" spans="1:37" x14ac:dyDescent="0.25">
      <c r="A6" s="67" t="s">
        <v>155</v>
      </c>
      <c r="B6" s="155" t="s">
        <v>64</v>
      </c>
      <c r="C6" s="58">
        <f t="shared" si="0"/>
        <v>45</v>
      </c>
      <c r="D6" s="180">
        <f>'matrice CS_2021_CQEP'!D6+'matrice CS_201015_CQEP'!D6</f>
        <v>1</v>
      </c>
      <c r="E6" s="109">
        <f>'matrice CS_2021_CQEP'!E6+'matrice CS_201015_CQEP'!E6</f>
        <v>3</v>
      </c>
      <c r="F6" s="109">
        <f>'matrice CS_2021_CQEP'!F6+'matrice CS_201015_CQEP'!F6</f>
        <v>18</v>
      </c>
      <c r="G6" s="109"/>
      <c r="H6" s="109">
        <f>'matrice CS_2021_CQEP'!H6+'matrice CS_201015_CQEP'!H6</f>
        <v>0</v>
      </c>
      <c r="I6" s="109">
        <f>'matrice CS_2021_CQEP'!I6+'matrice CS_201015_CQEP'!I6</f>
        <v>0</v>
      </c>
      <c r="J6" s="109">
        <f>'matrice CS_2021_CQEP'!J6+'matrice CS_201015_CQEP'!J6</f>
        <v>0</v>
      </c>
      <c r="K6" s="109">
        <f>'matrice CS_2021_CQEP'!K6+'matrice CS_201015_CQEP'!K6</f>
        <v>0</v>
      </c>
      <c r="L6" s="109">
        <f>'matrice CS_2021_CQEP'!L6+'matrice CS_201015_CQEP'!L6</f>
        <v>2</v>
      </c>
      <c r="M6" s="109">
        <f>'matrice CS_2021_CQEP'!M6+'matrice CS_201015_CQEP'!M6</f>
        <v>0</v>
      </c>
      <c r="N6" s="109">
        <f>'matrice CS_2021_CQEP'!N6+'matrice CS_201015_CQEP'!N6</f>
        <v>0</v>
      </c>
      <c r="O6" s="109">
        <f>'matrice CS_2021_CQEP'!O6+'matrice CS_201015_CQEP'!O6</f>
        <v>0</v>
      </c>
      <c r="P6" s="109">
        <f>'matrice CS_2021_CQEP'!P6+'matrice CS_201015_CQEP'!P6</f>
        <v>0</v>
      </c>
      <c r="Q6" s="109">
        <f>'matrice CS_2021_CQEP'!Q6+'matrice CS_201015_CQEP'!Q6</f>
        <v>0</v>
      </c>
      <c r="R6" s="109">
        <f>'matrice CS_2021_CQEP'!R6+'matrice CS_201015_CQEP'!R6</f>
        <v>2</v>
      </c>
      <c r="S6" s="109">
        <f>'matrice CS_2021_CQEP'!S6+'matrice CS_201015_CQEP'!S6</f>
        <v>1</v>
      </c>
      <c r="T6" s="109">
        <f>'matrice CS_2021_CQEP'!T6+'matrice CS_201015_CQEP'!T6</f>
        <v>0</v>
      </c>
      <c r="U6" s="109">
        <f>'matrice CS_2021_CQEP'!U6+'matrice CS_201015_CQEP'!U6</f>
        <v>0</v>
      </c>
      <c r="V6" s="109">
        <f>'matrice CS_2021_CQEP'!V6+'matrice CS_201015_CQEP'!V6</f>
        <v>0</v>
      </c>
      <c r="W6" s="109">
        <f>'matrice CS_2021_CQEP'!W6+'matrice CS_201015_CQEP'!W6</f>
        <v>0</v>
      </c>
      <c r="X6" s="109">
        <f>'matrice CS_2021_CQEP'!X6+'matrice CS_201015_CQEP'!X6</f>
        <v>0</v>
      </c>
      <c r="Y6" s="109">
        <f>'matrice CS_2021_CQEP'!Y6+'matrice CS_201015_CQEP'!Y6</f>
        <v>1</v>
      </c>
      <c r="Z6" s="109">
        <f>'matrice CS_2021_CQEP'!Z6+'matrice CS_201015_CQEP'!Z6</f>
        <v>0</v>
      </c>
      <c r="AA6" s="109">
        <f>'matrice CS_2021_CQEP'!AA6+'matrice CS_201015_CQEP'!AA6</f>
        <v>0</v>
      </c>
      <c r="AB6" s="109">
        <f>'matrice CS_2021_CQEP'!AB6+'matrice CS_201015_CQEP'!AB6</f>
        <v>0</v>
      </c>
      <c r="AC6" s="109">
        <f>'matrice CS_2021_CQEP'!AC6+'matrice CS_201015_CQEP'!AC6</f>
        <v>3</v>
      </c>
      <c r="AD6" s="109">
        <f>'matrice CS_2021_CQEP'!AD6+'matrice CS_201015_CQEP'!AD6</f>
        <v>0</v>
      </c>
      <c r="AE6" s="109">
        <f>'matrice CS_2021_CQEP'!AE6+'matrice CS_201015_CQEP'!AE6</f>
        <v>0</v>
      </c>
      <c r="AF6" s="109">
        <f>'matrice CS_2021_CQEP'!AF6+'matrice CS_201015_CQEP'!AF6</f>
        <v>2</v>
      </c>
      <c r="AG6" s="109">
        <f>'matrice CS_2021_CQEP'!AG6+'matrice CS_201015_CQEP'!AG6</f>
        <v>0</v>
      </c>
      <c r="AH6" s="109">
        <f>'matrice CS_2021_CQEP'!AH6+'matrice CS_201015_CQEP'!AH6</f>
        <v>0</v>
      </c>
      <c r="AI6" s="109">
        <f>'matrice CS_2021_CQEP'!AI6+'matrice CS_201015_CQEP'!AI6</f>
        <v>0</v>
      </c>
      <c r="AJ6" s="181">
        <f>'matrice CS_2021_CQEP'!AJ6+'matrice CS_201015_CQEP'!AJ6</f>
        <v>12</v>
      </c>
      <c r="AK6" s="18"/>
    </row>
    <row r="7" spans="1:37" x14ac:dyDescent="0.25">
      <c r="A7" s="68" t="s">
        <v>156</v>
      </c>
      <c r="B7" s="156" t="s">
        <v>65</v>
      </c>
      <c r="C7" s="58">
        <f t="shared" si="0"/>
        <v>0</v>
      </c>
      <c r="D7" s="180">
        <f>'matrice CS_2021_CQEP'!D7+'matrice CS_201015_CQEP'!D7</f>
        <v>0</v>
      </c>
      <c r="E7" s="109">
        <f>'matrice CS_2021_CQEP'!E7+'matrice CS_201015_CQEP'!E7</f>
        <v>0</v>
      </c>
      <c r="F7" s="109">
        <f>'matrice CS_2021_CQEP'!F7+'matrice CS_201015_CQEP'!F7</f>
        <v>0</v>
      </c>
      <c r="G7" s="109">
        <f>'matrice CS_2021_CQEP'!G7+'matrice CS_201015_CQEP'!G7</f>
        <v>0</v>
      </c>
      <c r="H7" s="109"/>
      <c r="I7" s="109">
        <f>'matrice CS_2021_CQEP'!I7+'matrice CS_201015_CQEP'!I7</f>
        <v>0</v>
      </c>
      <c r="J7" s="109">
        <f>'matrice CS_2021_CQEP'!J7+'matrice CS_201015_CQEP'!J7</f>
        <v>0</v>
      </c>
      <c r="K7" s="109">
        <f>'matrice CS_2021_CQEP'!K7+'matrice CS_201015_CQEP'!K7</f>
        <v>0</v>
      </c>
      <c r="L7" s="109">
        <f>'matrice CS_2021_CQEP'!L7+'matrice CS_201015_CQEP'!L7</f>
        <v>0</v>
      </c>
      <c r="M7" s="109">
        <f>'matrice CS_2021_CQEP'!M7+'matrice CS_201015_CQEP'!M7</f>
        <v>0</v>
      </c>
      <c r="N7" s="109">
        <f>'matrice CS_2021_CQEP'!N7+'matrice CS_201015_CQEP'!N7</f>
        <v>0</v>
      </c>
      <c r="O7" s="109">
        <f>'matrice CS_2021_CQEP'!O7+'matrice CS_201015_CQEP'!O7</f>
        <v>0</v>
      </c>
      <c r="P7" s="109">
        <f>'matrice CS_2021_CQEP'!P7+'matrice CS_201015_CQEP'!P7</f>
        <v>0</v>
      </c>
      <c r="Q7" s="109">
        <f>'matrice CS_2021_CQEP'!Q7+'matrice CS_201015_CQEP'!Q7</f>
        <v>0</v>
      </c>
      <c r="R7" s="109">
        <f>'matrice CS_2021_CQEP'!R7+'matrice CS_201015_CQEP'!R7</f>
        <v>0</v>
      </c>
      <c r="S7" s="109">
        <f>'matrice CS_2021_CQEP'!S7+'matrice CS_201015_CQEP'!S7</f>
        <v>0</v>
      </c>
      <c r="T7" s="109">
        <f>'matrice CS_2021_CQEP'!T7+'matrice CS_201015_CQEP'!T7</f>
        <v>0</v>
      </c>
      <c r="U7" s="109">
        <f>'matrice CS_2021_CQEP'!U7+'matrice CS_201015_CQEP'!U7</f>
        <v>0</v>
      </c>
      <c r="V7" s="109">
        <f>'matrice CS_2021_CQEP'!V7+'matrice CS_201015_CQEP'!V7</f>
        <v>0</v>
      </c>
      <c r="W7" s="109">
        <f>'matrice CS_2021_CQEP'!W7+'matrice CS_201015_CQEP'!W7</f>
        <v>0</v>
      </c>
      <c r="X7" s="109">
        <f>'matrice CS_2021_CQEP'!X7+'matrice CS_201015_CQEP'!X7</f>
        <v>0</v>
      </c>
      <c r="Y7" s="109">
        <f>'matrice CS_2021_CQEP'!Y7+'matrice CS_201015_CQEP'!Y7</f>
        <v>0</v>
      </c>
      <c r="Z7" s="109">
        <f>'matrice CS_2021_CQEP'!Z7+'matrice CS_201015_CQEP'!Z7</f>
        <v>0</v>
      </c>
      <c r="AA7" s="109">
        <f>'matrice CS_2021_CQEP'!AA7+'matrice CS_201015_CQEP'!AA7</f>
        <v>0</v>
      </c>
      <c r="AB7" s="109">
        <f>'matrice CS_2021_CQEP'!AB7+'matrice CS_201015_CQEP'!AB7</f>
        <v>0</v>
      </c>
      <c r="AC7" s="109">
        <f>'matrice CS_2021_CQEP'!AC7+'matrice CS_201015_CQEP'!AC7</f>
        <v>0</v>
      </c>
      <c r="AD7" s="109">
        <f>'matrice CS_2021_CQEP'!AD7+'matrice CS_201015_CQEP'!AD7</f>
        <v>0</v>
      </c>
      <c r="AE7" s="109">
        <f>'matrice CS_2021_CQEP'!AE7+'matrice CS_201015_CQEP'!AE7</f>
        <v>0</v>
      </c>
      <c r="AF7" s="109">
        <f>'matrice CS_2021_CQEP'!AF7+'matrice CS_201015_CQEP'!AF7</f>
        <v>0</v>
      </c>
      <c r="AG7" s="109">
        <f>'matrice CS_2021_CQEP'!AG7+'matrice CS_201015_CQEP'!AG7</f>
        <v>0</v>
      </c>
      <c r="AH7" s="109">
        <f>'matrice CS_2021_CQEP'!AH7+'matrice CS_201015_CQEP'!AH7</f>
        <v>0</v>
      </c>
      <c r="AI7" s="109">
        <f>'matrice CS_2021_CQEP'!AI7+'matrice CS_201015_CQEP'!AI7</f>
        <v>0</v>
      </c>
      <c r="AJ7" s="181">
        <f>'matrice CS_2021_CQEP'!AJ7+'matrice CS_201015_CQEP'!AJ7</f>
        <v>0</v>
      </c>
      <c r="AK7" s="18"/>
    </row>
    <row r="8" spans="1:37" x14ac:dyDescent="0.25">
      <c r="A8" s="68" t="s">
        <v>157</v>
      </c>
      <c r="B8" s="156" t="s">
        <v>66</v>
      </c>
      <c r="C8" s="58">
        <f t="shared" si="0"/>
        <v>0</v>
      </c>
      <c r="D8" s="180">
        <f>'matrice CS_2021_CQEP'!D8+'matrice CS_201015_CQEP'!D8</f>
        <v>0</v>
      </c>
      <c r="E8" s="109">
        <f>'matrice CS_2021_CQEP'!E8+'matrice CS_201015_CQEP'!E8</f>
        <v>0</v>
      </c>
      <c r="F8" s="109">
        <f>'matrice CS_2021_CQEP'!F8+'matrice CS_201015_CQEP'!F8</f>
        <v>0</v>
      </c>
      <c r="G8" s="109">
        <f>'matrice CS_2021_CQEP'!G8+'matrice CS_201015_CQEP'!G8</f>
        <v>0</v>
      </c>
      <c r="H8" s="109">
        <f>'matrice CS_2021_CQEP'!H8+'matrice CS_201015_CQEP'!H8</f>
        <v>0</v>
      </c>
      <c r="I8" s="109"/>
      <c r="J8" s="109">
        <f>'matrice CS_2021_CQEP'!J8+'matrice CS_201015_CQEP'!J8</f>
        <v>0</v>
      </c>
      <c r="K8" s="109">
        <f>'matrice CS_2021_CQEP'!K8+'matrice CS_201015_CQEP'!K8</f>
        <v>0</v>
      </c>
      <c r="L8" s="109">
        <f>'matrice CS_2021_CQEP'!L8+'matrice CS_201015_CQEP'!L8</f>
        <v>0</v>
      </c>
      <c r="M8" s="109">
        <f>'matrice CS_2021_CQEP'!M8+'matrice CS_201015_CQEP'!M8</f>
        <v>0</v>
      </c>
      <c r="N8" s="109">
        <f>'matrice CS_2021_CQEP'!N8+'matrice CS_201015_CQEP'!N8</f>
        <v>0</v>
      </c>
      <c r="O8" s="109">
        <f>'matrice CS_2021_CQEP'!O8+'matrice CS_201015_CQEP'!O8</f>
        <v>0</v>
      </c>
      <c r="P8" s="109">
        <f>'matrice CS_2021_CQEP'!P8+'matrice CS_201015_CQEP'!P8</f>
        <v>0</v>
      </c>
      <c r="Q8" s="109">
        <f>'matrice CS_2021_CQEP'!Q8+'matrice CS_201015_CQEP'!Q8</f>
        <v>0</v>
      </c>
      <c r="R8" s="109">
        <f>'matrice CS_2021_CQEP'!R8+'matrice CS_201015_CQEP'!R8</f>
        <v>0</v>
      </c>
      <c r="S8" s="109">
        <f>'matrice CS_2021_CQEP'!S8+'matrice CS_201015_CQEP'!S8</f>
        <v>0</v>
      </c>
      <c r="T8" s="109">
        <f>'matrice CS_2021_CQEP'!T8+'matrice CS_201015_CQEP'!T8</f>
        <v>0</v>
      </c>
      <c r="U8" s="109">
        <f>'matrice CS_2021_CQEP'!U8+'matrice CS_201015_CQEP'!U8</f>
        <v>0</v>
      </c>
      <c r="V8" s="109">
        <f>'matrice CS_2021_CQEP'!V8+'matrice CS_201015_CQEP'!V8</f>
        <v>0</v>
      </c>
      <c r="W8" s="109">
        <f>'matrice CS_2021_CQEP'!W8+'matrice CS_201015_CQEP'!W8</f>
        <v>0</v>
      </c>
      <c r="X8" s="109">
        <f>'matrice CS_2021_CQEP'!X8+'matrice CS_201015_CQEP'!X8</f>
        <v>0</v>
      </c>
      <c r="Y8" s="109">
        <f>'matrice CS_2021_CQEP'!Y8+'matrice CS_201015_CQEP'!Y8</f>
        <v>0</v>
      </c>
      <c r="Z8" s="109">
        <f>'matrice CS_2021_CQEP'!Z8+'matrice CS_201015_CQEP'!Z8</f>
        <v>0</v>
      </c>
      <c r="AA8" s="109">
        <f>'matrice CS_2021_CQEP'!AA8+'matrice CS_201015_CQEP'!AA8</f>
        <v>0</v>
      </c>
      <c r="AB8" s="109">
        <f>'matrice CS_2021_CQEP'!AB8+'matrice CS_201015_CQEP'!AB8</f>
        <v>0</v>
      </c>
      <c r="AC8" s="109">
        <f>'matrice CS_2021_CQEP'!AC8+'matrice CS_201015_CQEP'!AC8</f>
        <v>0</v>
      </c>
      <c r="AD8" s="109">
        <f>'matrice CS_2021_CQEP'!AD8+'matrice CS_201015_CQEP'!AD8</f>
        <v>0</v>
      </c>
      <c r="AE8" s="109">
        <f>'matrice CS_2021_CQEP'!AE8+'matrice CS_201015_CQEP'!AE8</f>
        <v>0</v>
      </c>
      <c r="AF8" s="109">
        <f>'matrice CS_2021_CQEP'!AF8+'matrice CS_201015_CQEP'!AF8</f>
        <v>0</v>
      </c>
      <c r="AG8" s="109">
        <f>'matrice CS_2021_CQEP'!AG8+'matrice CS_201015_CQEP'!AG8</f>
        <v>0</v>
      </c>
      <c r="AH8" s="109">
        <f>'matrice CS_2021_CQEP'!AH8+'matrice CS_201015_CQEP'!AH8</f>
        <v>0</v>
      </c>
      <c r="AI8" s="109">
        <f>'matrice CS_2021_CQEP'!AI8+'matrice CS_201015_CQEP'!AI8</f>
        <v>0</v>
      </c>
      <c r="AJ8" s="181">
        <f>'matrice CS_2021_CQEP'!AJ8+'matrice CS_201015_CQEP'!AJ8</f>
        <v>0</v>
      </c>
      <c r="AK8" s="18"/>
    </row>
    <row r="9" spans="1:37" x14ac:dyDescent="0.25">
      <c r="A9" s="68" t="s">
        <v>158</v>
      </c>
      <c r="B9" s="156" t="s">
        <v>67</v>
      </c>
      <c r="C9" s="58">
        <f t="shared" si="0"/>
        <v>0</v>
      </c>
      <c r="D9" s="180">
        <f>'matrice CS_2021_CQEP'!D9+'matrice CS_201015_CQEP'!D9</f>
        <v>0</v>
      </c>
      <c r="E9" s="109">
        <f>'matrice CS_2021_CQEP'!E9+'matrice CS_201015_CQEP'!E9</f>
        <v>0</v>
      </c>
      <c r="F9" s="109">
        <f>'matrice CS_2021_CQEP'!F9+'matrice CS_201015_CQEP'!F9</f>
        <v>0</v>
      </c>
      <c r="G9" s="109">
        <f>'matrice CS_2021_CQEP'!G9+'matrice CS_201015_CQEP'!G9</f>
        <v>0</v>
      </c>
      <c r="H9" s="109">
        <f>'matrice CS_2021_CQEP'!H9+'matrice CS_201015_CQEP'!H9</f>
        <v>0</v>
      </c>
      <c r="I9" s="109">
        <f>'matrice CS_2021_CQEP'!I9+'matrice CS_201015_CQEP'!I9</f>
        <v>0</v>
      </c>
      <c r="J9" s="109"/>
      <c r="K9" s="109">
        <f>'matrice CS_2021_CQEP'!K9+'matrice CS_201015_CQEP'!K9</f>
        <v>0</v>
      </c>
      <c r="L9" s="109">
        <f>'matrice CS_2021_CQEP'!L9+'matrice CS_201015_CQEP'!L9</f>
        <v>0</v>
      </c>
      <c r="M9" s="109">
        <f>'matrice CS_2021_CQEP'!M9+'matrice CS_201015_CQEP'!M9</f>
        <v>0</v>
      </c>
      <c r="N9" s="109">
        <f>'matrice CS_2021_CQEP'!N9+'matrice CS_201015_CQEP'!N9</f>
        <v>0</v>
      </c>
      <c r="O9" s="109">
        <f>'matrice CS_2021_CQEP'!O9+'matrice CS_201015_CQEP'!O9</f>
        <v>0</v>
      </c>
      <c r="P9" s="109">
        <f>'matrice CS_2021_CQEP'!P9+'matrice CS_201015_CQEP'!P9</f>
        <v>0</v>
      </c>
      <c r="Q9" s="109">
        <f>'matrice CS_2021_CQEP'!Q9+'matrice CS_201015_CQEP'!Q9</f>
        <v>0</v>
      </c>
      <c r="R9" s="109">
        <f>'matrice CS_2021_CQEP'!R9+'matrice CS_201015_CQEP'!R9</f>
        <v>0</v>
      </c>
      <c r="S9" s="109">
        <f>'matrice CS_2021_CQEP'!S9+'matrice CS_201015_CQEP'!S9</f>
        <v>0</v>
      </c>
      <c r="T9" s="109">
        <f>'matrice CS_2021_CQEP'!T9+'matrice CS_201015_CQEP'!T9</f>
        <v>0</v>
      </c>
      <c r="U9" s="109">
        <f>'matrice CS_2021_CQEP'!U9+'matrice CS_201015_CQEP'!U9</f>
        <v>0</v>
      </c>
      <c r="V9" s="109">
        <f>'matrice CS_2021_CQEP'!V9+'matrice CS_201015_CQEP'!V9</f>
        <v>0</v>
      </c>
      <c r="W9" s="109">
        <f>'matrice CS_2021_CQEP'!W9+'matrice CS_201015_CQEP'!W9</f>
        <v>0</v>
      </c>
      <c r="X9" s="109">
        <f>'matrice CS_2021_CQEP'!X9+'matrice CS_201015_CQEP'!X9</f>
        <v>0</v>
      </c>
      <c r="Y9" s="109">
        <f>'matrice CS_2021_CQEP'!Y9+'matrice CS_201015_CQEP'!Y9</f>
        <v>0</v>
      </c>
      <c r="Z9" s="109">
        <f>'matrice CS_2021_CQEP'!Z9+'matrice CS_201015_CQEP'!Z9</f>
        <v>0</v>
      </c>
      <c r="AA9" s="109">
        <f>'matrice CS_2021_CQEP'!AA9+'matrice CS_201015_CQEP'!AA9</f>
        <v>0</v>
      </c>
      <c r="AB9" s="109">
        <f>'matrice CS_2021_CQEP'!AB9+'matrice CS_201015_CQEP'!AB9</f>
        <v>0</v>
      </c>
      <c r="AC9" s="109">
        <f>'matrice CS_2021_CQEP'!AC9+'matrice CS_201015_CQEP'!AC9</f>
        <v>0</v>
      </c>
      <c r="AD9" s="109">
        <f>'matrice CS_2021_CQEP'!AD9+'matrice CS_201015_CQEP'!AD9</f>
        <v>0</v>
      </c>
      <c r="AE9" s="109">
        <f>'matrice CS_2021_CQEP'!AE9+'matrice CS_201015_CQEP'!AE9</f>
        <v>0</v>
      </c>
      <c r="AF9" s="109">
        <f>'matrice CS_2021_CQEP'!AF9+'matrice CS_201015_CQEP'!AF9</f>
        <v>0</v>
      </c>
      <c r="AG9" s="109">
        <f>'matrice CS_2021_CQEP'!AG9+'matrice CS_201015_CQEP'!AG9</f>
        <v>0</v>
      </c>
      <c r="AH9" s="109">
        <f>'matrice CS_2021_CQEP'!AH9+'matrice CS_201015_CQEP'!AH9</f>
        <v>0</v>
      </c>
      <c r="AI9" s="109">
        <f>'matrice CS_2021_CQEP'!AI9+'matrice CS_201015_CQEP'!AI9</f>
        <v>0</v>
      </c>
      <c r="AJ9" s="181">
        <f>'matrice CS_2021_CQEP'!AJ9+'matrice CS_201015_CQEP'!AJ9</f>
        <v>0</v>
      </c>
      <c r="AK9" s="18"/>
    </row>
    <row r="10" spans="1:37" x14ac:dyDescent="0.25">
      <c r="A10" s="68" t="s">
        <v>159</v>
      </c>
      <c r="B10" s="156" t="s">
        <v>68</v>
      </c>
      <c r="C10" s="58">
        <f t="shared" si="0"/>
        <v>0</v>
      </c>
      <c r="D10" s="180">
        <f>'matrice CS_2021_CQEP'!D10+'matrice CS_201015_CQEP'!D10</f>
        <v>0</v>
      </c>
      <c r="E10" s="109">
        <f>'matrice CS_2021_CQEP'!E10+'matrice CS_201015_CQEP'!E10</f>
        <v>0</v>
      </c>
      <c r="F10" s="109">
        <f>'matrice CS_2021_CQEP'!F10+'matrice CS_201015_CQEP'!F10</f>
        <v>0</v>
      </c>
      <c r="G10" s="109">
        <f>'matrice CS_2021_CQEP'!G10+'matrice CS_201015_CQEP'!G10</f>
        <v>0</v>
      </c>
      <c r="H10" s="109">
        <f>'matrice CS_2021_CQEP'!H10+'matrice CS_201015_CQEP'!H10</f>
        <v>0</v>
      </c>
      <c r="I10" s="109">
        <f>'matrice CS_2021_CQEP'!I10+'matrice CS_201015_CQEP'!I10</f>
        <v>0</v>
      </c>
      <c r="J10" s="109">
        <f>'matrice CS_2021_CQEP'!J10+'matrice CS_201015_CQEP'!J10</f>
        <v>0</v>
      </c>
      <c r="K10" s="109"/>
      <c r="L10" s="109">
        <f>'matrice CS_2021_CQEP'!L10+'matrice CS_201015_CQEP'!L10</f>
        <v>0</v>
      </c>
      <c r="M10" s="109">
        <f>'matrice CS_2021_CQEP'!M10+'matrice CS_201015_CQEP'!M10</f>
        <v>0</v>
      </c>
      <c r="N10" s="109">
        <f>'matrice CS_2021_CQEP'!N10+'matrice CS_201015_CQEP'!N10</f>
        <v>0</v>
      </c>
      <c r="O10" s="109">
        <f>'matrice CS_2021_CQEP'!O10+'matrice CS_201015_CQEP'!O10</f>
        <v>0</v>
      </c>
      <c r="P10" s="109">
        <f>'matrice CS_2021_CQEP'!P10+'matrice CS_201015_CQEP'!P10</f>
        <v>0</v>
      </c>
      <c r="Q10" s="109">
        <f>'matrice CS_2021_CQEP'!Q10+'matrice CS_201015_CQEP'!Q10</f>
        <v>0</v>
      </c>
      <c r="R10" s="109">
        <f>'matrice CS_2021_CQEP'!R10+'matrice CS_201015_CQEP'!R10</f>
        <v>0</v>
      </c>
      <c r="S10" s="109">
        <f>'matrice CS_2021_CQEP'!S10+'matrice CS_201015_CQEP'!S10</f>
        <v>0</v>
      </c>
      <c r="T10" s="109">
        <f>'matrice CS_2021_CQEP'!T10+'matrice CS_201015_CQEP'!T10</f>
        <v>0</v>
      </c>
      <c r="U10" s="109">
        <f>'matrice CS_2021_CQEP'!U10+'matrice CS_201015_CQEP'!U10</f>
        <v>0</v>
      </c>
      <c r="V10" s="109">
        <f>'matrice CS_2021_CQEP'!V10+'matrice CS_201015_CQEP'!V10</f>
        <v>0</v>
      </c>
      <c r="W10" s="109">
        <f>'matrice CS_2021_CQEP'!W10+'matrice CS_201015_CQEP'!W10</f>
        <v>0</v>
      </c>
      <c r="X10" s="109">
        <f>'matrice CS_2021_CQEP'!X10+'matrice CS_201015_CQEP'!X10</f>
        <v>0</v>
      </c>
      <c r="Y10" s="109">
        <f>'matrice CS_2021_CQEP'!Y10+'matrice CS_201015_CQEP'!Y10</f>
        <v>0</v>
      </c>
      <c r="Z10" s="109">
        <f>'matrice CS_2021_CQEP'!Z10+'matrice CS_201015_CQEP'!Z10</f>
        <v>0</v>
      </c>
      <c r="AA10" s="109">
        <f>'matrice CS_2021_CQEP'!AA10+'matrice CS_201015_CQEP'!AA10</f>
        <v>0</v>
      </c>
      <c r="AB10" s="109">
        <f>'matrice CS_2021_CQEP'!AB10+'matrice CS_201015_CQEP'!AB10</f>
        <v>0</v>
      </c>
      <c r="AC10" s="109">
        <f>'matrice CS_2021_CQEP'!AC10+'matrice CS_201015_CQEP'!AC10</f>
        <v>0</v>
      </c>
      <c r="AD10" s="109">
        <f>'matrice CS_2021_CQEP'!AD10+'matrice CS_201015_CQEP'!AD10</f>
        <v>0</v>
      </c>
      <c r="AE10" s="109">
        <f>'matrice CS_2021_CQEP'!AE10+'matrice CS_201015_CQEP'!AE10</f>
        <v>0</v>
      </c>
      <c r="AF10" s="109">
        <f>'matrice CS_2021_CQEP'!AF10+'matrice CS_201015_CQEP'!AF10</f>
        <v>0</v>
      </c>
      <c r="AG10" s="109">
        <f>'matrice CS_2021_CQEP'!AG10+'matrice CS_201015_CQEP'!AG10</f>
        <v>0</v>
      </c>
      <c r="AH10" s="109">
        <f>'matrice CS_2021_CQEP'!AH10+'matrice CS_201015_CQEP'!AH10</f>
        <v>0</v>
      </c>
      <c r="AI10" s="109">
        <f>'matrice CS_2021_CQEP'!AI10+'matrice CS_201015_CQEP'!AI10</f>
        <v>0</v>
      </c>
      <c r="AJ10" s="181">
        <f>'matrice CS_2021_CQEP'!AJ10+'matrice CS_201015_CQEP'!AJ10</f>
        <v>0</v>
      </c>
      <c r="AK10" s="18"/>
    </row>
    <row r="11" spans="1:37" x14ac:dyDescent="0.25">
      <c r="A11" s="68" t="s">
        <v>160</v>
      </c>
      <c r="B11" s="156" t="s">
        <v>69</v>
      </c>
      <c r="C11" s="58">
        <f t="shared" si="0"/>
        <v>0</v>
      </c>
      <c r="D11" s="180">
        <f>'matrice CS_2021_CQEP'!D11+'matrice CS_201015_CQEP'!D11</f>
        <v>0</v>
      </c>
      <c r="E11" s="109">
        <f>'matrice CS_2021_CQEP'!E11+'matrice CS_201015_CQEP'!E11</f>
        <v>0</v>
      </c>
      <c r="F11" s="109">
        <f>'matrice CS_2021_CQEP'!F11+'matrice CS_201015_CQEP'!F11</f>
        <v>0</v>
      </c>
      <c r="G11" s="109">
        <f>'matrice CS_2021_CQEP'!G11+'matrice CS_201015_CQEP'!G11</f>
        <v>0</v>
      </c>
      <c r="H11" s="109">
        <f>'matrice CS_2021_CQEP'!H11+'matrice CS_201015_CQEP'!H11</f>
        <v>0</v>
      </c>
      <c r="I11" s="109">
        <f>'matrice CS_2021_CQEP'!I11+'matrice CS_201015_CQEP'!I11</f>
        <v>0</v>
      </c>
      <c r="J11" s="109">
        <f>'matrice CS_2021_CQEP'!J11+'matrice CS_201015_CQEP'!J11</f>
        <v>0</v>
      </c>
      <c r="K11" s="109">
        <f>'matrice CS_2021_CQEP'!K11+'matrice CS_201015_CQEP'!K11</f>
        <v>0</v>
      </c>
      <c r="L11" s="109"/>
      <c r="M11" s="109">
        <f>'matrice CS_2021_CQEP'!M11+'matrice CS_201015_CQEP'!M11</f>
        <v>0</v>
      </c>
      <c r="N11" s="109">
        <f>'matrice CS_2021_CQEP'!N11+'matrice CS_201015_CQEP'!N11</f>
        <v>0</v>
      </c>
      <c r="O11" s="109">
        <f>'matrice CS_2021_CQEP'!O11+'matrice CS_201015_CQEP'!O11</f>
        <v>0</v>
      </c>
      <c r="P11" s="109">
        <f>'matrice CS_2021_CQEP'!P11+'matrice CS_201015_CQEP'!P11</f>
        <v>0</v>
      </c>
      <c r="Q11" s="109">
        <f>'matrice CS_2021_CQEP'!Q11+'matrice CS_201015_CQEP'!Q11</f>
        <v>0</v>
      </c>
      <c r="R11" s="109">
        <f>'matrice CS_2021_CQEP'!R11+'matrice CS_201015_CQEP'!R11</f>
        <v>0</v>
      </c>
      <c r="S11" s="109">
        <f>'matrice CS_2021_CQEP'!S11+'matrice CS_201015_CQEP'!S11</f>
        <v>0</v>
      </c>
      <c r="T11" s="109">
        <f>'matrice CS_2021_CQEP'!T11+'matrice CS_201015_CQEP'!T11</f>
        <v>0</v>
      </c>
      <c r="U11" s="109">
        <f>'matrice CS_2021_CQEP'!U11+'matrice CS_201015_CQEP'!U11</f>
        <v>0</v>
      </c>
      <c r="V11" s="109">
        <f>'matrice CS_2021_CQEP'!V11+'matrice CS_201015_CQEP'!V11</f>
        <v>0</v>
      </c>
      <c r="W11" s="109">
        <f>'matrice CS_2021_CQEP'!W11+'matrice CS_201015_CQEP'!W11</f>
        <v>0</v>
      </c>
      <c r="X11" s="109">
        <f>'matrice CS_2021_CQEP'!X11+'matrice CS_201015_CQEP'!X11</f>
        <v>0</v>
      </c>
      <c r="Y11" s="109">
        <f>'matrice CS_2021_CQEP'!Y11+'matrice CS_201015_CQEP'!Y11</f>
        <v>0</v>
      </c>
      <c r="Z11" s="109">
        <f>'matrice CS_2021_CQEP'!Z11+'matrice CS_201015_CQEP'!Z11</f>
        <v>0</v>
      </c>
      <c r="AA11" s="109">
        <f>'matrice CS_2021_CQEP'!AA11+'matrice CS_201015_CQEP'!AA11</f>
        <v>0</v>
      </c>
      <c r="AB11" s="109">
        <f>'matrice CS_2021_CQEP'!AB11+'matrice CS_201015_CQEP'!AB11</f>
        <v>0</v>
      </c>
      <c r="AC11" s="109">
        <f>'matrice CS_2021_CQEP'!AC11+'matrice CS_201015_CQEP'!AC11</f>
        <v>0</v>
      </c>
      <c r="AD11" s="109">
        <f>'matrice CS_2021_CQEP'!AD11+'matrice CS_201015_CQEP'!AD11</f>
        <v>0</v>
      </c>
      <c r="AE11" s="109">
        <f>'matrice CS_2021_CQEP'!AE11+'matrice CS_201015_CQEP'!AE11</f>
        <v>0</v>
      </c>
      <c r="AF11" s="109">
        <f>'matrice CS_2021_CQEP'!AF11+'matrice CS_201015_CQEP'!AF11</f>
        <v>0</v>
      </c>
      <c r="AG11" s="109">
        <f>'matrice CS_2021_CQEP'!AG11+'matrice CS_201015_CQEP'!AG11</f>
        <v>0</v>
      </c>
      <c r="AH11" s="109">
        <f>'matrice CS_2021_CQEP'!AH11+'matrice CS_201015_CQEP'!AH11</f>
        <v>0</v>
      </c>
      <c r="AI11" s="109">
        <f>'matrice CS_2021_CQEP'!AI11+'matrice CS_201015_CQEP'!AI11</f>
        <v>0</v>
      </c>
      <c r="AJ11" s="181">
        <f>'matrice CS_2021_CQEP'!AJ11+'matrice CS_201015_CQEP'!AJ11</f>
        <v>0</v>
      </c>
      <c r="AK11" s="18"/>
    </row>
    <row r="12" spans="1:37" x14ac:dyDescent="0.25">
      <c r="A12" s="69" t="s">
        <v>161</v>
      </c>
      <c r="B12" s="157" t="s">
        <v>70</v>
      </c>
      <c r="C12" s="58">
        <f t="shared" si="0"/>
        <v>51</v>
      </c>
      <c r="D12" s="180">
        <f>'matrice CS_2021_CQEP'!D12+'matrice CS_201015_CQEP'!D12</f>
        <v>0</v>
      </c>
      <c r="E12" s="109">
        <f>'matrice CS_2021_CQEP'!E12+'matrice CS_201015_CQEP'!E12</f>
        <v>37</v>
      </c>
      <c r="F12" s="109">
        <f>'matrice CS_2021_CQEP'!F12+'matrice CS_201015_CQEP'!F12</f>
        <v>0</v>
      </c>
      <c r="G12" s="109">
        <f>'matrice CS_2021_CQEP'!G12+'matrice CS_201015_CQEP'!G12</f>
        <v>0</v>
      </c>
      <c r="H12" s="109">
        <f>'matrice CS_2021_CQEP'!H12+'matrice CS_201015_CQEP'!H12</f>
        <v>0</v>
      </c>
      <c r="I12" s="109">
        <f>'matrice CS_2021_CQEP'!I12+'matrice CS_201015_CQEP'!I12</f>
        <v>0</v>
      </c>
      <c r="J12" s="109">
        <f>'matrice CS_2021_CQEP'!J12+'matrice CS_201015_CQEP'!J12</f>
        <v>0</v>
      </c>
      <c r="K12" s="109">
        <f>'matrice CS_2021_CQEP'!K12+'matrice CS_201015_CQEP'!K12</f>
        <v>0</v>
      </c>
      <c r="L12" s="109">
        <f>'matrice CS_2021_CQEP'!L12+'matrice CS_201015_CQEP'!L12</f>
        <v>0</v>
      </c>
      <c r="M12" s="109"/>
      <c r="N12" s="109">
        <f>'matrice CS_2021_CQEP'!N12+'matrice CS_201015_CQEP'!N12</f>
        <v>0</v>
      </c>
      <c r="O12" s="109">
        <f>'matrice CS_2021_CQEP'!O12+'matrice CS_201015_CQEP'!O12</f>
        <v>0</v>
      </c>
      <c r="P12" s="109">
        <f>'matrice CS_2021_CQEP'!P12+'matrice CS_201015_CQEP'!P12</f>
        <v>0</v>
      </c>
      <c r="Q12" s="109">
        <f>'matrice CS_2021_CQEP'!Q12+'matrice CS_201015_CQEP'!Q12</f>
        <v>0</v>
      </c>
      <c r="R12" s="109">
        <f>'matrice CS_2021_CQEP'!R12+'matrice CS_201015_CQEP'!R12</f>
        <v>1</v>
      </c>
      <c r="S12" s="109">
        <f>'matrice CS_2021_CQEP'!S12+'matrice CS_201015_CQEP'!S12</f>
        <v>2</v>
      </c>
      <c r="T12" s="109">
        <f>'matrice CS_2021_CQEP'!T12+'matrice CS_201015_CQEP'!T12</f>
        <v>0</v>
      </c>
      <c r="U12" s="109">
        <f>'matrice CS_2021_CQEP'!U12+'matrice CS_201015_CQEP'!U12</f>
        <v>0</v>
      </c>
      <c r="V12" s="109">
        <f>'matrice CS_2021_CQEP'!V12+'matrice CS_201015_CQEP'!V12</f>
        <v>0</v>
      </c>
      <c r="W12" s="109">
        <f>'matrice CS_2021_CQEP'!W12+'matrice CS_201015_CQEP'!W12</f>
        <v>0</v>
      </c>
      <c r="X12" s="109">
        <f>'matrice CS_2021_CQEP'!X12+'matrice CS_201015_CQEP'!X12</f>
        <v>0</v>
      </c>
      <c r="Y12" s="109">
        <f>'matrice CS_2021_CQEP'!Y12+'matrice CS_201015_CQEP'!Y12</f>
        <v>0</v>
      </c>
      <c r="Z12" s="109">
        <f>'matrice CS_2021_CQEP'!Z12+'matrice CS_201015_CQEP'!Z12</f>
        <v>3</v>
      </c>
      <c r="AA12" s="109">
        <f>'matrice CS_2021_CQEP'!AA12+'matrice CS_201015_CQEP'!AA12</f>
        <v>0</v>
      </c>
      <c r="AB12" s="109">
        <f>'matrice CS_2021_CQEP'!AB12+'matrice CS_201015_CQEP'!AB12</f>
        <v>0</v>
      </c>
      <c r="AC12" s="109">
        <f>'matrice CS_2021_CQEP'!AC12+'matrice CS_201015_CQEP'!AC12</f>
        <v>0</v>
      </c>
      <c r="AD12" s="109">
        <f>'matrice CS_2021_CQEP'!AD12+'matrice CS_201015_CQEP'!AD12</f>
        <v>0</v>
      </c>
      <c r="AE12" s="109">
        <f>'matrice CS_2021_CQEP'!AE12+'matrice CS_201015_CQEP'!AE12</f>
        <v>0</v>
      </c>
      <c r="AF12" s="109">
        <f>'matrice CS_2021_CQEP'!AF12+'matrice CS_201015_CQEP'!AF12</f>
        <v>0</v>
      </c>
      <c r="AG12" s="109">
        <f>'matrice CS_2021_CQEP'!AG12+'matrice CS_201015_CQEP'!AG12</f>
        <v>6</v>
      </c>
      <c r="AH12" s="109">
        <f>'matrice CS_2021_CQEP'!AH12+'matrice CS_201015_CQEP'!AH12</f>
        <v>0</v>
      </c>
      <c r="AI12" s="109">
        <f>'matrice CS_2021_CQEP'!AI12+'matrice CS_201015_CQEP'!AI12</f>
        <v>0</v>
      </c>
      <c r="AJ12" s="181">
        <f>'matrice CS_2021_CQEP'!AJ12+'matrice CS_201015_CQEP'!AJ12</f>
        <v>2</v>
      </c>
      <c r="AK12" s="18"/>
    </row>
    <row r="13" spans="1:37" x14ac:dyDescent="0.25">
      <c r="A13" s="69" t="s">
        <v>162</v>
      </c>
      <c r="B13" s="157" t="s">
        <v>71</v>
      </c>
      <c r="C13" s="58">
        <f t="shared" si="0"/>
        <v>0</v>
      </c>
      <c r="D13" s="180">
        <f>'matrice CS_2021_CQEP'!D13+'matrice CS_201015_CQEP'!D13</f>
        <v>0</v>
      </c>
      <c r="E13" s="109">
        <f>'matrice CS_2021_CQEP'!E13+'matrice CS_201015_CQEP'!E13</f>
        <v>0</v>
      </c>
      <c r="F13" s="109">
        <f>'matrice CS_2021_CQEP'!F13+'matrice CS_201015_CQEP'!F13</f>
        <v>0</v>
      </c>
      <c r="G13" s="109">
        <f>'matrice CS_2021_CQEP'!G13+'matrice CS_201015_CQEP'!G13</f>
        <v>0</v>
      </c>
      <c r="H13" s="109">
        <f>'matrice CS_2021_CQEP'!H13+'matrice CS_201015_CQEP'!H13</f>
        <v>0</v>
      </c>
      <c r="I13" s="109">
        <f>'matrice CS_2021_CQEP'!I13+'matrice CS_201015_CQEP'!I13</f>
        <v>0</v>
      </c>
      <c r="J13" s="109">
        <f>'matrice CS_2021_CQEP'!J13+'matrice CS_201015_CQEP'!J13</f>
        <v>0</v>
      </c>
      <c r="K13" s="109">
        <f>'matrice CS_2021_CQEP'!K13+'matrice CS_201015_CQEP'!K13</f>
        <v>0</v>
      </c>
      <c r="L13" s="109">
        <f>'matrice CS_2021_CQEP'!L13+'matrice CS_201015_CQEP'!L13</f>
        <v>0</v>
      </c>
      <c r="M13" s="109">
        <f>'matrice CS_2021_CQEP'!M13+'matrice CS_201015_CQEP'!M13</f>
        <v>0</v>
      </c>
      <c r="N13" s="109"/>
      <c r="O13" s="109">
        <f>'matrice CS_2021_CQEP'!O13+'matrice CS_201015_CQEP'!O13</f>
        <v>0</v>
      </c>
      <c r="P13" s="109">
        <f>'matrice CS_2021_CQEP'!P13+'matrice CS_201015_CQEP'!P13</f>
        <v>0</v>
      </c>
      <c r="Q13" s="109">
        <f>'matrice CS_2021_CQEP'!Q13+'matrice CS_201015_CQEP'!Q13</f>
        <v>0</v>
      </c>
      <c r="R13" s="109">
        <f>'matrice CS_2021_CQEP'!R13+'matrice CS_201015_CQEP'!R13</f>
        <v>0</v>
      </c>
      <c r="S13" s="109">
        <f>'matrice CS_2021_CQEP'!S13+'matrice CS_201015_CQEP'!S13</f>
        <v>0</v>
      </c>
      <c r="T13" s="109">
        <f>'matrice CS_2021_CQEP'!T13+'matrice CS_201015_CQEP'!T13</f>
        <v>0</v>
      </c>
      <c r="U13" s="109">
        <f>'matrice CS_2021_CQEP'!U13+'matrice CS_201015_CQEP'!U13</f>
        <v>0</v>
      </c>
      <c r="V13" s="109">
        <f>'matrice CS_2021_CQEP'!V13+'matrice CS_201015_CQEP'!V13</f>
        <v>0</v>
      </c>
      <c r="W13" s="109">
        <f>'matrice CS_2021_CQEP'!W13+'matrice CS_201015_CQEP'!W13</f>
        <v>0</v>
      </c>
      <c r="X13" s="109">
        <f>'matrice CS_2021_CQEP'!X13+'matrice CS_201015_CQEP'!X13</f>
        <v>0</v>
      </c>
      <c r="Y13" s="109">
        <f>'matrice CS_2021_CQEP'!Y13+'matrice CS_201015_CQEP'!Y13</f>
        <v>0</v>
      </c>
      <c r="Z13" s="109">
        <f>'matrice CS_2021_CQEP'!Z13+'matrice CS_201015_CQEP'!Z13</f>
        <v>0</v>
      </c>
      <c r="AA13" s="109">
        <f>'matrice CS_2021_CQEP'!AA13+'matrice CS_201015_CQEP'!AA13</f>
        <v>0</v>
      </c>
      <c r="AB13" s="109">
        <f>'matrice CS_2021_CQEP'!AB13+'matrice CS_201015_CQEP'!AB13</f>
        <v>0</v>
      </c>
      <c r="AC13" s="109">
        <f>'matrice CS_2021_CQEP'!AC13+'matrice CS_201015_CQEP'!AC13</f>
        <v>0</v>
      </c>
      <c r="AD13" s="109">
        <f>'matrice CS_2021_CQEP'!AD13+'matrice CS_201015_CQEP'!AD13</f>
        <v>0</v>
      </c>
      <c r="AE13" s="109">
        <f>'matrice CS_2021_CQEP'!AE13+'matrice CS_201015_CQEP'!AE13</f>
        <v>0</v>
      </c>
      <c r="AF13" s="109">
        <f>'matrice CS_2021_CQEP'!AF13+'matrice CS_201015_CQEP'!AF13</f>
        <v>0</v>
      </c>
      <c r="AG13" s="109">
        <f>'matrice CS_2021_CQEP'!AG13+'matrice CS_201015_CQEP'!AG13</f>
        <v>0</v>
      </c>
      <c r="AH13" s="109">
        <f>'matrice CS_2021_CQEP'!AH13+'matrice CS_201015_CQEP'!AH13</f>
        <v>0</v>
      </c>
      <c r="AI13" s="109">
        <f>'matrice CS_2021_CQEP'!AI13+'matrice CS_201015_CQEP'!AI13</f>
        <v>0</v>
      </c>
      <c r="AJ13" s="181">
        <f>'matrice CS_2021_CQEP'!AJ13+'matrice CS_201015_CQEP'!AJ13</f>
        <v>0</v>
      </c>
      <c r="AK13" s="18"/>
    </row>
    <row r="14" spans="1:37" x14ac:dyDescent="0.25">
      <c r="A14" s="69" t="s">
        <v>163</v>
      </c>
      <c r="B14" s="157" t="s">
        <v>72</v>
      </c>
      <c r="C14" s="58">
        <f t="shared" si="0"/>
        <v>0</v>
      </c>
      <c r="D14" s="180">
        <f>'matrice CS_2021_CQEP'!D14+'matrice CS_201015_CQEP'!D14</f>
        <v>0</v>
      </c>
      <c r="E14" s="109">
        <f>'matrice CS_2021_CQEP'!E14+'matrice CS_201015_CQEP'!E14</f>
        <v>0</v>
      </c>
      <c r="F14" s="109">
        <f>'matrice CS_2021_CQEP'!F14+'matrice CS_201015_CQEP'!F14</f>
        <v>0</v>
      </c>
      <c r="G14" s="109">
        <f>'matrice CS_2021_CQEP'!G14+'matrice CS_201015_CQEP'!G14</f>
        <v>0</v>
      </c>
      <c r="H14" s="109">
        <f>'matrice CS_2021_CQEP'!H14+'matrice CS_201015_CQEP'!H14</f>
        <v>0</v>
      </c>
      <c r="I14" s="109">
        <f>'matrice CS_2021_CQEP'!I14+'matrice CS_201015_CQEP'!I14</f>
        <v>0</v>
      </c>
      <c r="J14" s="109">
        <f>'matrice CS_2021_CQEP'!J14+'matrice CS_201015_CQEP'!J14</f>
        <v>0</v>
      </c>
      <c r="K14" s="109">
        <f>'matrice CS_2021_CQEP'!K14+'matrice CS_201015_CQEP'!K14</f>
        <v>0</v>
      </c>
      <c r="L14" s="109">
        <f>'matrice CS_2021_CQEP'!L14+'matrice CS_201015_CQEP'!L14</f>
        <v>0</v>
      </c>
      <c r="M14" s="109">
        <f>'matrice CS_2021_CQEP'!M14+'matrice CS_201015_CQEP'!M14</f>
        <v>0</v>
      </c>
      <c r="N14" s="109">
        <f>'matrice CS_2021_CQEP'!N14+'matrice CS_201015_CQEP'!N14</f>
        <v>0</v>
      </c>
      <c r="O14" s="109"/>
      <c r="P14" s="109">
        <f>'matrice CS_2021_CQEP'!P14+'matrice CS_201015_CQEP'!P14</f>
        <v>0</v>
      </c>
      <c r="Q14" s="109">
        <f>'matrice CS_2021_CQEP'!Q14+'matrice CS_201015_CQEP'!Q14</f>
        <v>0</v>
      </c>
      <c r="R14" s="109">
        <f>'matrice CS_2021_CQEP'!R14+'matrice CS_201015_CQEP'!R14</f>
        <v>0</v>
      </c>
      <c r="S14" s="109">
        <f>'matrice CS_2021_CQEP'!S14+'matrice CS_201015_CQEP'!S14</f>
        <v>0</v>
      </c>
      <c r="T14" s="109">
        <f>'matrice CS_2021_CQEP'!T14+'matrice CS_201015_CQEP'!T14</f>
        <v>0</v>
      </c>
      <c r="U14" s="109">
        <f>'matrice CS_2021_CQEP'!U14+'matrice CS_201015_CQEP'!U14</f>
        <v>0</v>
      </c>
      <c r="V14" s="109">
        <f>'matrice CS_2021_CQEP'!V14+'matrice CS_201015_CQEP'!V14</f>
        <v>0</v>
      </c>
      <c r="W14" s="109">
        <f>'matrice CS_2021_CQEP'!W14+'matrice CS_201015_CQEP'!W14</f>
        <v>0</v>
      </c>
      <c r="X14" s="109">
        <f>'matrice CS_2021_CQEP'!X14+'matrice CS_201015_CQEP'!X14</f>
        <v>0</v>
      </c>
      <c r="Y14" s="109">
        <f>'matrice CS_2021_CQEP'!Y14+'matrice CS_201015_CQEP'!Y14</f>
        <v>0</v>
      </c>
      <c r="Z14" s="109">
        <f>'matrice CS_2021_CQEP'!Z14+'matrice CS_201015_CQEP'!Z14</f>
        <v>0</v>
      </c>
      <c r="AA14" s="109">
        <f>'matrice CS_2021_CQEP'!AA14+'matrice CS_201015_CQEP'!AA14</f>
        <v>0</v>
      </c>
      <c r="AB14" s="109">
        <f>'matrice CS_2021_CQEP'!AB14+'matrice CS_201015_CQEP'!AB14</f>
        <v>0</v>
      </c>
      <c r="AC14" s="109">
        <f>'matrice CS_2021_CQEP'!AC14+'matrice CS_201015_CQEP'!AC14</f>
        <v>0</v>
      </c>
      <c r="AD14" s="109">
        <f>'matrice CS_2021_CQEP'!AD14+'matrice CS_201015_CQEP'!AD14</f>
        <v>0</v>
      </c>
      <c r="AE14" s="109">
        <f>'matrice CS_2021_CQEP'!AE14+'matrice CS_201015_CQEP'!AE14</f>
        <v>0</v>
      </c>
      <c r="AF14" s="109">
        <f>'matrice CS_2021_CQEP'!AF14+'matrice CS_201015_CQEP'!AF14</f>
        <v>0</v>
      </c>
      <c r="AG14" s="109">
        <f>'matrice CS_2021_CQEP'!AG14+'matrice CS_201015_CQEP'!AG14</f>
        <v>0</v>
      </c>
      <c r="AH14" s="109">
        <f>'matrice CS_2021_CQEP'!AH14+'matrice CS_201015_CQEP'!AH14</f>
        <v>0</v>
      </c>
      <c r="AI14" s="109">
        <f>'matrice CS_2021_CQEP'!AI14+'matrice CS_201015_CQEP'!AI14</f>
        <v>0</v>
      </c>
      <c r="AJ14" s="181">
        <f>'matrice CS_2021_CQEP'!AJ14+'matrice CS_201015_CQEP'!AJ14</f>
        <v>0</v>
      </c>
      <c r="AK14" s="18"/>
    </row>
    <row r="15" spans="1:37" x14ac:dyDescent="0.25">
      <c r="A15" s="69" t="s">
        <v>164</v>
      </c>
      <c r="B15" s="157" t="s">
        <v>73</v>
      </c>
      <c r="C15" s="58">
        <f t="shared" si="0"/>
        <v>0</v>
      </c>
      <c r="D15" s="180">
        <f>'matrice CS_2021_CQEP'!D15+'matrice CS_201015_CQEP'!D15</f>
        <v>0</v>
      </c>
      <c r="E15" s="109">
        <f>'matrice CS_2021_CQEP'!E15+'matrice CS_201015_CQEP'!E15</f>
        <v>0</v>
      </c>
      <c r="F15" s="109">
        <f>'matrice CS_2021_CQEP'!F15+'matrice CS_201015_CQEP'!F15</f>
        <v>0</v>
      </c>
      <c r="G15" s="109">
        <f>'matrice CS_2021_CQEP'!G15+'matrice CS_201015_CQEP'!G15</f>
        <v>0</v>
      </c>
      <c r="H15" s="109">
        <f>'matrice CS_2021_CQEP'!H15+'matrice CS_201015_CQEP'!H15</f>
        <v>0</v>
      </c>
      <c r="I15" s="109">
        <f>'matrice CS_2021_CQEP'!I15+'matrice CS_201015_CQEP'!I15</f>
        <v>0</v>
      </c>
      <c r="J15" s="109">
        <f>'matrice CS_2021_CQEP'!J15+'matrice CS_201015_CQEP'!J15</f>
        <v>0</v>
      </c>
      <c r="K15" s="109">
        <f>'matrice CS_2021_CQEP'!K15+'matrice CS_201015_CQEP'!K15</f>
        <v>0</v>
      </c>
      <c r="L15" s="109">
        <f>'matrice CS_2021_CQEP'!L15+'matrice CS_201015_CQEP'!L15</f>
        <v>0</v>
      </c>
      <c r="M15" s="109">
        <f>'matrice CS_2021_CQEP'!M15+'matrice CS_201015_CQEP'!M15</f>
        <v>0</v>
      </c>
      <c r="N15" s="109">
        <f>'matrice CS_2021_CQEP'!N15+'matrice CS_201015_CQEP'!N15</f>
        <v>0</v>
      </c>
      <c r="O15" s="109">
        <f>'matrice CS_2021_CQEP'!O15+'matrice CS_201015_CQEP'!O15</f>
        <v>0</v>
      </c>
      <c r="P15" s="109"/>
      <c r="Q15" s="109">
        <f>'matrice CS_2021_CQEP'!Q15+'matrice CS_201015_CQEP'!Q15</f>
        <v>0</v>
      </c>
      <c r="R15" s="109">
        <f>'matrice CS_2021_CQEP'!R15+'matrice CS_201015_CQEP'!R15</f>
        <v>0</v>
      </c>
      <c r="S15" s="109">
        <f>'matrice CS_2021_CQEP'!S15+'matrice CS_201015_CQEP'!S15</f>
        <v>0</v>
      </c>
      <c r="T15" s="109">
        <f>'matrice CS_2021_CQEP'!T15+'matrice CS_201015_CQEP'!T15</f>
        <v>0</v>
      </c>
      <c r="U15" s="109">
        <f>'matrice CS_2021_CQEP'!U15+'matrice CS_201015_CQEP'!U15</f>
        <v>0</v>
      </c>
      <c r="V15" s="109">
        <f>'matrice CS_2021_CQEP'!V15+'matrice CS_201015_CQEP'!V15</f>
        <v>0</v>
      </c>
      <c r="W15" s="109">
        <f>'matrice CS_2021_CQEP'!W15+'matrice CS_201015_CQEP'!W15</f>
        <v>0</v>
      </c>
      <c r="X15" s="109">
        <f>'matrice CS_2021_CQEP'!X15+'matrice CS_201015_CQEP'!X15</f>
        <v>0</v>
      </c>
      <c r="Y15" s="109">
        <f>'matrice CS_2021_CQEP'!Y15+'matrice CS_201015_CQEP'!Y15</f>
        <v>0</v>
      </c>
      <c r="Z15" s="109">
        <f>'matrice CS_2021_CQEP'!Z15+'matrice CS_201015_CQEP'!Z15</f>
        <v>0</v>
      </c>
      <c r="AA15" s="109">
        <f>'matrice CS_2021_CQEP'!AA15+'matrice CS_201015_CQEP'!AA15</f>
        <v>0</v>
      </c>
      <c r="AB15" s="109">
        <f>'matrice CS_2021_CQEP'!AB15+'matrice CS_201015_CQEP'!AB15</f>
        <v>0</v>
      </c>
      <c r="AC15" s="109">
        <f>'matrice CS_2021_CQEP'!AC15+'matrice CS_201015_CQEP'!AC15</f>
        <v>0</v>
      </c>
      <c r="AD15" s="109">
        <f>'matrice CS_2021_CQEP'!AD15+'matrice CS_201015_CQEP'!AD15</f>
        <v>0</v>
      </c>
      <c r="AE15" s="109">
        <f>'matrice CS_2021_CQEP'!AE15+'matrice CS_201015_CQEP'!AE15</f>
        <v>0</v>
      </c>
      <c r="AF15" s="109">
        <f>'matrice CS_2021_CQEP'!AF15+'matrice CS_201015_CQEP'!AF15</f>
        <v>0</v>
      </c>
      <c r="AG15" s="109">
        <f>'matrice CS_2021_CQEP'!AG15+'matrice CS_201015_CQEP'!AG15</f>
        <v>0</v>
      </c>
      <c r="AH15" s="109">
        <f>'matrice CS_2021_CQEP'!AH15+'matrice CS_201015_CQEP'!AH15</f>
        <v>0</v>
      </c>
      <c r="AI15" s="109">
        <f>'matrice CS_2021_CQEP'!AI15+'matrice CS_201015_CQEP'!AI15</f>
        <v>0</v>
      </c>
      <c r="AJ15" s="181">
        <f>'matrice CS_2021_CQEP'!AJ15+'matrice CS_201015_CQEP'!AJ15</f>
        <v>0</v>
      </c>
      <c r="AK15" s="18"/>
    </row>
    <row r="16" spans="1:37" x14ac:dyDescent="0.25">
      <c r="A16" s="75" t="s">
        <v>165</v>
      </c>
      <c r="B16" s="158" t="s">
        <v>74</v>
      </c>
      <c r="C16" s="58">
        <f t="shared" si="0"/>
        <v>0</v>
      </c>
      <c r="D16" s="180">
        <f>'matrice CS_2021_CQEP'!D16+'matrice CS_201015_CQEP'!D16</f>
        <v>0</v>
      </c>
      <c r="E16" s="109">
        <f>'matrice CS_2021_CQEP'!E16+'matrice CS_201015_CQEP'!E16</f>
        <v>0</v>
      </c>
      <c r="F16" s="109">
        <f>'matrice CS_2021_CQEP'!F16+'matrice CS_201015_CQEP'!F16</f>
        <v>0</v>
      </c>
      <c r="G16" s="109">
        <f>'matrice CS_2021_CQEP'!G16+'matrice CS_201015_CQEP'!G16</f>
        <v>0</v>
      </c>
      <c r="H16" s="109">
        <f>'matrice CS_2021_CQEP'!H16+'matrice CS_201015_CQEP'!H16</f>
        <v>0</v>
      </c>
      <c r="I16" s="109">
        <f>'matrice CS_2021_CQEP'!I16+'matrice CS_201015_CQEP'!I16</f>
        <v>0</v>
      </c>
      <c r="J16" s="109">
        <f>'matrice CS_2021_CQEP'!J16+'matrice CS_201015_CQEP'!J16</f>
        <v>0</v>
      </c>
      <c r="K16" s="109">
        <f>'matrice CS_2021_CQEP'!K16+'matrice CS_201015_CQEP'!K16</f>
        <v>0</v>
      </c>
      <c r="L16" s="109">
        <f>'matrice CS_2021_CQEP'!L16+'matrice CS_201015_CQEP'!L16</f>
        <v>0</v>
      </c>
      <c r="M16" s="109">
        <f>'matrice CS_2021_CQEP'!M16+'matrice CS_201015_CQEP'!M16</f>
        <v>0</v>
      </c>
      <c r="N16" s="109">
        <f>'matrice CS_2021_CQEP'!N16+'matrice CS_201015_CQEP'!N16</f>
        <v>0</v>
      </c>
      <c r="O16" s="109">
        <f>'matrice CS_2021_CQEP'!O16+'matrice CS_201015_CQEP'!O16</f>
        <v>0</v>
      </c>
      <c r="P16" s="109">
        <f>'matrice CS_2021_CQEP'!P16+'matrice CS_201015_CQEP'!P16</f>
        <v>0</v>
      </c>
      <c r="Q16" s="109"/>
      <c r="R16" s="109">
        <f>'matrice CS_2021_CQEP'!R16+'matrice CS_201015_CQEP'!R16</f>
        <v>0</v>
      </c>
      <c r="S16" s="109">
        <f>'matrice CS_2021_CQEP'!S16+'matrice CS_201015_CQEP'!S16</f>
        <v>0</v>
      </c>
      <c r="T16" s="109">
        <f>'matrice CS_2021_CQEP'!T16+'matrice CS_201015_CQEP'!T16</f>
        <v>0</v>
      </c>
      <c r="U16" s="109">
        <f>'matrice CS_2021_CQEP'!U16+'matrice CS_201015_CQEP'!U16</f>
        <v>0</v>
      </c>
      <c r="V16" s="109">
        <f>'matrice CS_2021_CQEP'!V16+'matrice CS_201015_CQEP'!V16</f>
        <v>0</v>
      </c>
      <c r="W16" s="109">
        <f>'matrice CS_2021_CQEP'!W16+'matrice CS_201015_CQEP'!W16</f>
        <v>0</v>
      </c>
      <c r="X16" s="109">
        <f>'matrice CS_2021_CQEP'!X16+'matrice CS_201015_CQEP'!X16</f>
        <v>0</v>
      </c>
      <c r="Y16" s="109">
        <f>'matrice CS_2021_CQEP'!Y16+'matrice CS_201015_CQEP'!Y16</f>
        <v>0</v>
      </c>
      <c r="Z16" s="109">
        <f>'matrice CS_2021_CQEP'!Z16+'matrice CS_201015_CQEP'!Z16</f>
        <v>0</v>
      </c>
      <c r="AA16" s="109">
        <f>'matrice CS_2021_CQEP'!AA16+'matrice CS_201015_CQEP'!AA16</f>
        <v>0</v>
      </c>
      <c r="AB16" s="109">
        <f>'matrice CS_2021_CQEP'!AB16+'matrice CS_201015_CQEP'!AB16</f>
        <v>0</v>
      </c>
      <c r="AC16" s="109">
        <f>'matrice CS_2021_CQEP'!AC16+'matrice CS_201015_CQEP'!AC16</f>
        <v>0</v>
      </c>
      <c r="AD16" s="109">
        <f>'matrice CS_2021_CQEP'!AD16+'matrice CS_201015_CQEP'!AD16</f>
        <v>0</v>
      </c>
      <c r="AE16" s="109">
        <f>'matrice CS_2021_CQEP'!AE16+'matrice CS_201015_CQEP'!AE16</f>
        <v>0</v>
      </c>
      <c r="AF16" s="109">
        <f>'matrice CS_2021_CQEP'!AF16+'matrice CS_201015_CQEP'!AF16</f>
        <v>0</v>
      </c>
      <c r="AG16" s="109">
        <f>'matrice CS_2021_CQEP'!AG16+'matrice CS_201015_CQEP'!AG16</f>
        <v>0</v>
      </c>
      <c r="AH16" s="109">
        <f>'matrice CS_2021_CQEP'!AH16+'matrice CS_201015_CQEP'!AH16</f>
        <v>0</v>
      </c>
      <c r="AI16" s="109">
        <f>'matrice CS_2021_CQEP'!AI16+'matrice CS_201015_CQEP'!AI16</f>
        <v>0</v>
      </c>
      <c r="AJ16" s="181">
        <f>'matrice CS_2021_CQEP'!AJ16+'matrice CS_201015_CQEP'!AJ16</f>
        <v>0</v>
      </c>
      <c r="AK16" s="18"/>
    </row>
    <row r="17" spans="1:37" x14ac:dyDescent="0.25">
      <c r="A17" s="75" t="s">
        <v>166</v>
      </c>
      <c r="B17" s="158" t="s">
        <v>75</v>
      </c>
      <c r="C17" s="58">
        <f t="shared" si="0"/>
        <v>260</v>
      </c>
      <c r="D17" s="180">
        <f>'matrice CS_2021_CQEP'!D17+'matrice CS_201015_CQEP'!D17</f>
        <v>1</v>
      </c>
      <c r="E17" s="109">
        <f>'matrice CS_2021_CQEP'!E17+'matrice CS_201015_CQEP'!E17</f>
        <v>7</v>
      </c>
      <c r="F17" s="109">
        <f>'matrice CS_2021_CQEP'!F17+'matrice CS_201015_CQEP'!F17</f>
        <v>6</v>
      </c>
      <c r="G17" s="109">
        <f>'matrice CS_2021_CQEP'!G17+'matrice CS_201015_CQEP'!G17</f>
        <v>0</v>
      </c>
      <c r="H17" s="109">
        <f>'matrice CS_2021_CQEP'!H17+'matrice CS_201015_CQEP'!H17</f>
        <v>0</v>
      </c>
      <c r="I17" s="109">
        <f>'matrice CS_2021_CQEP'!I17+'matrice CS_201015_CQEP'!I17</f>
        <v>0</v>
      </c>
      <c r="J17" s="109">
        <f>'matrice CS_2021_CQEP'!J17+'matrice CS_201015_CQEP'!J17</f>
        <v>0</v>
      </c>
      <c r="K17" s="109">
        <f>'matrice CS_2021_CQEP'!K17+'matrice CS_201015_CQEP'!K17</f>
        <v>0</v>
      </c>
      <c r="L17" s="109">
        <f>'matrice CS_2021_CQEP'!L17+'matrice CS_201015_CQEP'!L17</f>
        <v>0</v>
      </c>
      <c r="M17" s="109">
        <f>'matrice CS_2021_CQEP'!M17+'matrice CS_201015_CQEP'!M17</f>
        <v>4</v>
      </c>
      <c r="N17" s="109">
        <f>'matrice CS_2021_CQEP'!N17+'matrice CS_201015_CQEP'!N17</f>
        <v>0</v>
      </c>
      <c r="O17" s="109">
        <f>'matrice CS_2021_CQEP'!O17+'matrice CS_201015_CQEP'!O17</f>
        <v>0</v>
      </c>
      <c r="P17" s="109">
        <f>'matrice CS_2021_CQEP'!P17+'matrice CS_201015_CQEP'!P17</f>
        <v>0</v>
      </c>
      <c r="Q17" s="109">
        <f>'matrice CS_2021_CQEP'!Q17+'matrice CS_201015_CQEP'!Q17</f>
        <v>0</v>
      </c>
      <c r="R17" s="109"/>
      <c r="S17" s="109">
        <f>'matrice CS_2021_CQEP'!S17+'matrice CS_201015_CQEP'!S17</f>
        <v>37</v>
      </c>
      <c r="T17" s="109">
        <f>'matrice CS_2021_CQEP'!T17+'matrice CS_201015_CQEP'!T17</f>
        <v>0</v>
      </c>
      <c r="U17" s="109">
        <f>'matrice CS_2021_CQEP'!U17+'matrice CS_201015_CQEP'!U17</f>
        <v>7</v>
      </c>
      <c r="V17" s="109">
        <f>'matrice CS_2021_CQEP'!V17+'matrice CS_201015_CQEP'!V17</f>
        <v>0</v>
      </c>
      <c r="W17" s="109">
        <f>'matrice CS_2021_CQEP'!W17+'matrice CS_201015_CQEP'!W17</f>
        <v>51</v>
      </c>
      <c r="X17" s="109">
        <f>'matrice CS_2021_CQEP'!X17+'matrice CS_201015_CQEP'!X17</f>
        <v>5</v>
      </c>
      <c r="Y17" s="109">
        <f>'matrice CS_2021_CQEP'!Y17+'matrice CS_201015_CQEP'!Y17</f>
        <v>38</v>
      </c>
      <c r="Z17" s="109">
        <f>'matrice CS_2021_CQEP'!Z17+'matrice CS_201015_CQEP'!Z17</f>
        <v>2</v>
      </c>
      <c r="AA17" s="109">
        <f>'matrice CS_2021_CQEP'!AA17+'matrice CS_201015_CQEP'!AA17</f>
        <v>0</v>
      </c>
      <c r="AB17" s="109">
        <f>'matrice CS_2021_CQEP'!AB17+'matrice CS_201015_CQEP'!AB17</f>
        <v>0</v>
      </c>
      <c r="AC17" s="109">
        <f>'matrice CS_2021_CQEP'!AC17+'matrice CS_201015_CQEP'!AC17</f>
        <v>5</v>
      </c>
      <c r="AD17" s="109">
        <f>'matrice CS_2021_CQEP'!AD17+'matrice CS_201015_CQEP'!AD17</f>
        <v>0</v>
      </c>
      <c r="AE17" s="109">
        <f>'matrice CS_2021_CQEP'!AE17+'matrice CS_201015_CQEP'!AE17</f>
        <v>0</v>
      </c>
      <c r="AF17" s="109">
        <f>'matrice CS_2021_CQEP'!AF17+'matrice CS_201015_CQEP'!AF17</f>
        <v>5</v>
      </c>
      <c r="AG17" s="109">
        <f>'matrice CS_2021_CQEP'!AG17+'matrice CS_201015_CQEP'!AG17</f>
        <v>0</v>
      </c>
      <c r="AH17" s="109">
        <f>'matrice CS_2021_CQEP'!AH17+'matrice CS_201015_CQEP'!AH17</f>
        <v>0</v>
      </c>
      <c r="AI17" s="109">
        <f>'matrice CS_2021_CQEP'!AI17+'matrice CS_201015_CQEP'!AI17</f>
        <v>2</v>
      </c>
      <c r="AJ17" s="181">
        <f>'matrice CS_2021_CQEP'!AJ17+'matrice CS_201015_CQEP'!AJ17</f>
        <v>90</v>
      </c>
      <c r="AK17" s="18"/>
    </row>
    <row r="18" spans="1:37" x14ac:dyDescent="0.25">
      <c r="A18" s="75" t="s">
        <v>167</v>
      </c>
      <c r="B18" s="158" t="s">
        <v>76</v>
      </c>
      <c r="C18" s="58">
        <f t="shared" si="0"/>
        <v>66</v>
      </c>
      <c r="D18" s="180">
        <f>'matrice CS_2021_CQEP'!D18+'matrice CS_201015_CQEP'!D18</f>
        <v>0</v>
      </c>
      <c r="E18" s="109">
        <f>'matrice CS_2021_CQEP'!E18+'matrice CS_201015_CQEP'!E18</f>
        <v>0</v>
      </c>
      <c r="F18" s="109">
        <f>'matrice CS_2021_CQEP'!F18+'matrice CS_201015_CQEP'!F18</f>
        <v>0</v>
      </c>
      <c r="G18" s="109">
        <f>'matrice CS_2021_CQEP'!G18+'matrice CS_201015_CQEP'!G18</f>
        <v>0</v>
      </c>
      <c r="H18" s="109">
        <f>'matrice CS_2021_CQEP'!H18+'matrice CS_201015_CQEP'!H18</f>
        <v>0</v>
      </c>
      <c r="I18" s="109">
        <f>'matrice CS_2021_CQEP'!I18+'matrice CS_201015_CQEP'!I18</f>
        <v>0</v>
      </c>
      <c r="J18" s="109">
        <f>'matrice CS_2021_CQEP'!J18+'matrice CS_201015_CQEP'!J18</f>
        <v>0</v>
      </c>
      <c r="K18" s="109">
        <f>'matrice CS_2021_CQEP'!K18+'matrice CS_201015_CQEP'!K18</f>
        <v>0</v>
      </c>
      <c r="L18" s="109">
        <f>'matrice CS_2021_CQEP'!L18+'matrice CS_201015_CQEP'!L18</f>
        <v>0</v>
      </c>
      <c r="M18" s="109">
        <f>'matrice CS_2021_CQEP'!M18+'matrice CS_201015_CQEP'!M18</f>
        <v>0</v>
      </c>
      <c r="N18" s="109">
        <f>'matrice CS_2021_CQEP'!N18+'matrice CS_201015_CQEP'!N18</f>
        <v>0</v>
      </c>
      <c r="O18" s="109">
        <f>'matrice CS_2021_CQEP'!O18+'matrice CS_201015_CQEP'!O18</f>
        <v>0</v>
      </c>
      <c r="P18" s="109">
        <f>'matrice CS_2021_CQEP'!P18+'matrice CS_201015_CQEP'!P18</f>
        <v>0</v>
      </c>
      <c r="Q18" s="109">
        <f>'matrice CS_2021_CQEP'!Q18+'matrice CS_201015_CQEP'!Q18</f>
        <v>0</v>
      </c>
      <c r="R18" s="109">
        <f>'matrice CS_2021_CQEP'!R18+'matrice CS_201015_CQEP'!R18</f>
        <v>38</v>
      </c>
      <c r="S18" s="109"/>
      <c r="T18" s="109">
        <f>'matrice CS_2021_CQEP'!T18+'matrice CS_201015_CQEP'!T18</f>
        <v>0</v>
      </c>
      <c r="U18" s="109">
        <f>'matrice CS_2021_CQEP'!U18+'matrice CS_201015_CQEP'!U18</f>
        <v>0</v>
      </c>
      <c r="V18" s="109">
        <f>'matrice CS_2021_CQEP'!V18+'matrice CS_201015_CQEP'!V18</f>
        <v>0</v>
      </c>
      <c r="W18" s="109">
        <f>'matrice CS_2021_CQEP'!W18+'matrice CS_201015_CQEP'!W18</f>
        <v>1</v>
      </c>
      <c r="X18" s="109">
        <f>'matrice CS_2021_CQEP'!X18+'matrice CS_201015_CQEP'!X18</f>
        <v>0</v>
      </c>
      <c r="Y18" s="109">
        <f>'matrice CS_2021_CQEP'!Y18+'matrice CS_201015_CQEP'!Y18</f>
        <v>2</v>
      </c>
      <c r="Z18" s="109">
        <f>'matrice CS_2021_CQEP'!Z18+'matrice CS_201015_CQEP'!Z18</f>
        <v>10</v>
      </c>
      <c r="AA18" s="109">
        <f>'matrice CS_2021_CQEP'!AA18+'matrice CS_201015_CQEP'!AA18</f>
        <v>0</v>
      </c>
      <c r="AB18" s="109">
        <f>'matrice CS_2021_CQEP'!AB18+'matrice CS_201015_CQEP'!AB18</f>
        <v>0</v>
      </c>
      <c r="AC18" s="109">
        <f>'matrice CS_2021_CQEP'!AC18+'matrice CS_201015_CQEP'!AC18</f>
        <v>3</v>
      </c>
      <c r="AD18" s="109">
        <f>'matrice CS_2021_CQEP'!AD18+'matrice CS_201015_CQEP'!AD18</f>
        <v>2</v>
      </c>
      <c r="AE18" s="109">
        <f>'matrice CS_2021_CQEP'!AE18+'matrice CS_201015_CQEP'!AE18</f>
        <v>0</v>
      </c>
      <c r="AF18" s="109">
        <f>'matrice CS_2021_CQEP'!AF18+'matrice CS_201015_CQEP'!AF18</f>
        <v>2</v>
      </c>
      <c r="AG18" s="109">
        <f>'matrice CS_2021_CQEP'!AG18+'matrice CS_201015_CQEP'!AG18</f>
        <v>7</v>
      </c>
      <c r="AH18" s="109">
        <f>'matrice CS_2021_CQEP'!AH18+'matrice CS_201015_CQEP'!AH18</f>
        <v>0</v>
      </c>
      <c r="AI18" s="109">
        <f>'matrice CS_2021_CQEP'!AI18+'matrice CS_201015_CQEP'!AI18</f>
        <v>0</v>
      </c>
      <c r="AJ18" s="181">
        <f>'matrice CS_2021_CQEP'!AJ18+'matrice CS_201015_CQEP'!AJ18</f>
        <v>1</v>
      </c>
      <c r="AK18" s="18"/>
    </row>
    <row r="19" spans="1:37" x14ac:dyDescent="0.25">
      <c r="A19" s="75" t="s">
        <v>168</v>
      </c>
      <c r="B19" s="158" t="s">
        <v>77</v>
      </c>
      <c r="C19" s="58">
        <f t="shared" si="0"/>
        <v>0</v>
      </c>
      <c r="D19" s="180">
        <f>'matrice CS_2021_CQEP'!D19+'matrice CS_201015_CQEP'!D19</f>
        <v>0</v>
      </c>
      <c r="E19" s="109">
        <f>'matrice CS_2021_CQEP'!E19+'matrice CS_201015_CQEP'!E19</f>
        <v>0</v>
      </c>
      <c r="F19" s="109">
        <f>'matrice CS_2021_CQEP'!F19+'matrice CS_201015_CQEP'!F19</f>
        <v>0</v>
      </c>
      <c r="G19" s="109">
        <f>'matrice CS_2021_CQEP'!G19+'matrice CS_201015_CQEP'!G19</f>
        <v>0</v>
      </c>
      <c r="H19" s="109">
        <f>'matrice CS_2021_CQEP'!H19+'matrice CS_201015_CQEP'!H19</f>
        <v>0</v>
      </c>
      <c r="I19" s="109">
        <f>'matrice CS_2021_CQEP'!I19+'matrice CS_201015_CQEP'!I19</f>
        <v>0</v>
      </c>
      <c r="J19" s="109">
        <f>'matrice CS_2021_CQEP'!J19+'matrice CS_201015_CQEP'!J19</f>
        <v>0</v>
      </c>
      <c r="K19" s="109">
        <f>'matrice CS_2021_CQEP'!K19+'matrice CS_201015_CQEP'!K19</f>
        <v>0</v>
      </c>
      <c r="L19" s="109">
        <f>'matrice CS_2021_CQEP'!L19+'matrice CS_201015_CQEP'!L19</f>
        <v>0</v>
      </c>
      <c r="M19" s="109">
        <f>'matrice CS_2021_CQEP'!M19+'matrice CS_201015_CQEP'!M19</f>
        <v>0</v>
      </c>
      <c r="N19" s="109">
        <f>'matrice CS_2021_CQEP'!N19+'matrice CS_201015_CQEP'!N19</f>
        <v>0</v>
      </c>
      <c r="O19" s="109">
        <f>'matrice CS_2021_CQEP'!O19+'matrice CS_201015_CQEP'!O19</f>
        <v>0</v>
      </c>
      <c r="P19" s="109">
        <f>'matrice CS_2021_CQEP'!P19+'matrice CS_201015_CQEP'!P19</f>
        <v>0</v>
      </c>
      <c r="Q19" s="109">
        <f>'matrice CS_2021_CQEP'!Q19+'matrice CS_201015_CQEP'!Q19</f>
        <v>0</v>
      </c>
      <c r="R19" s="109">
        <f>'matrice CS_2021_CQEP'!R19+'matrice CS_201015_CQEP'!R19</f>
        <v>0</v>
      </c>
      <c r="S19" s="109">
        <f>'matrice CS_2021_CQEP'!S19+'matrice CS_201015_CQEP'!S19</f>
        <v>0</v>
      </c>
      <c r="T19" s="109"/>
      <c r="U19" s="109">
        <f>'matrice CS_2021_CQEP'!U19+'matrice CS_201015_CQEP'!U19</f>
        <v>0</v>
      </c>
      <c r="V19" s="109">
        <f>'matrice CS_2021_CQEP'!V19+'matrice CS_201015_CQEP'!V19</f>
        <v>0</v>
      </c>
      <c r="W19" s="109">
        <f>'matrice CS_2021_CQEP'!W19+'matrice CS_201015_CQEP'!W19</f>
        <v>0</v>
      </c>
      <c r="X19" s="109">
        <f>'matrice CS_2021_CQEP'!X19+'matrice CS_201015_CQEP'!X19</f>
        <v>0</v>
      </c>
      <c r="Y19" s="109">
        <f>'matrice CS_2021_CQEP'!Y19+'matrice CS_201015_CQEP'!Y19</f>
        <v>0</v>
      </c>
      <c r="Z19" s="109">
        <f>'matrice CS_2021_CQEP'!Z19+'matrice CS_201015_CQEP'!Z19</f>
        <v>0</v>
      </c>
      <c r="AA19" s="109">
        <f>'matrice CS_2021_CQEP'!AA19+'matrice CS_201015_CQEP'!AA19</f>
        <v>0</v>
      </c>
      <c r="AB19" s="109">
        <f>'matrice CS_2021_CQEP'!AB19+'matrice CS_201015_CQEP'!AB19</f>
        <v>0</v>
      </c>
      <c r="AC19" s="109">
        <f>'matrice CS_2021_CQEP'!AC19+'matrice CS_201015_CQEP'!AC19</f>
        <v>0</v>
      </c>
      <c r="AD19" s="109">
        <f>'matrice CS_2021_CQEP'!AD19+'matrice CS_201015_CQEP'!AD19</f>
        <v>0</v>
      </c>
      <c r="AE19" s="109">
        <f>'matrice CS_2021_CQEP'!AE19+'matrice CS_201015_CQEP'!AE19</f>
        <v>0</v>
      </c>
      <c r="AF19" s="109">
        <f>'matrice CS_2021_CQEP'!AF19+'matrice CS_201015_CQEP'!AF19</f>
        <v>0</v>
      </c>
      <c r="AG19" s="109">
        <f>'matrice CS_2021_CQEP'!AG19+'matrice CS_201015_CQEP'!AG19</f>
        <v>0</v>
      </c>
      <c r="AH19" s="109">
        <f>'matrice CS_2021_CQEP'!AH19+'matrice CS_201015_CQEP'!AH19</f>
        <v>0</v>
      </c>
      <c r="AI19" s="109">
        <f>'matrice CS_2021_CQEP'!AI19+'matrice CS_201015_CQEP'!AI19</f>
        <v>0</v>
      </c>
      <c r="AJ19" s="181">
        <f>'matrice CS_2021_CQEP'!AJ19+'matrice CS_201015_CQEP'!AJ19</f>
        <v>0</v>
      </c>
      <c r="AK19" s="18"/>
    </row>
    <row r="20" spans="1:37" x14ac:dyDescent="0.25">
      <c r="A20" s="75" t="s">
        <v>169</v>
      </c>
      <c r="B20" s="158" t="s">
        <v>78</v>
      </c>
      <c r="C20" s="58">
        <f t="shared" si="0"/>
        <v>25</v>
      </c>
      <c r="D20" s="180">
        <f>'matrice CS_2021_CQEP'!D20+'matrice CS_201015_CQEP'!D20</f>
        <v>0</v>
      </c>
      <c r="E20" s="109">
        <f>'matrice CS_2021_CQEP'!E20+'matrice CS_201015_CQEP'!E20</f>
        <v>0</v>
      </c>
      <c r="F20" s="109">
        <f>'matrice CS_2021_CQEP'!F20+'matrice CS_201015_CQEP'!F20</f>
        <v>0</v>
      </c>
      <c r="G20" s="109">
        <f>'matrice CS_2021_CQEP'!G20+'matrice CS_201015_CQEP'!G20</f>
        <v>0</v>
      </c>
      <c r="H20" s="109">
        <f>'matrice CS_2021_CQEP'!H20+'matrice CS_201015_CQEP'!H20</f>
        <v>0</v>
      </c>
      <c r="I20" s="109">
        <f>'matrice CS_2021_CQEP'!I20+'matrice CS_201015_CQEP'!I20</f>
        <v>0</v>
      </c>
      <c r="J20" s="109">
        <f>'matrice CS_2021_CQEP'!J20+'matrice CS_201015_CQEP'!J20</f>
        <v>0</v>
      </c>
      <c r="K20" s="109">
        <f>'matrice CS_2021_CQEP'!K20+'matrice CS_201015_CQEP'!K20</f>
        <v>0</v>
      </c>
      <c r="L20" s="109">
        <f>'matrice CS_2021_CQEP'!L20+'matrice CS_201015_CQEP'!L20</f>
        <v>0</v>
      </c>
      <c r="M20" s="109">
        <f>'matrice CS_2021_CQEP'!M20+'matrice CS_201015_CQEP'!M20</f>
        <v>0</v>
      </c>
      <c r="N20" s="109">
        <f>'matrice CS_2021_CQEP'!N20+'matrice CS_201015_CQEP'!N20</f>
        <v>0</v>
      </c>
      <c r="O20" s="109">
        <f>'matrice CS_2021_CQEP'!O20+'matrice CS_201015_CQEP'!O20</f>
        <v>0</v>
      </c>
      <c r="P20" s="109">
        <f>'matrice CS_2021_CQEP'!P20+'matrice CS_201015_CQEP'!P20</f>
        <v>0</v>
      </c>
      <c r="Q20" s="109">
        <f>'matrice CS_2021_CQEP'!Q20+'matrice CS_201015_CQEP'!Q20</f>
        <v>0</v>
      </c>
      <c r="R20" s="109">
        <f>'matrice CS_2021_CQEP'!R20+'matrice CS_201015_CQEP'!R20</f>
        <v>6</v>
      </c>
      <c r="S20" s="109">
        <f>'matrice CS_2021_CQEP'!S20+'matrice CS_201015_CQEP'!S20</f>
        <v>0</v>
      </c>
      <c r="T20" s="109">
        <f>'matrice CS_2021_CQEP'!T20+'matrice CS_201015_CQEP'!T20</f>
        <v>0</v>
      </c>
      <c r="U20" s="109"/>
      <c r="V20" s="109">
        <f>'matrice CS_2021_CQEP'!V20+'matrice CS_201015_CQEP'!V20</f>
        <v>0</v>
      </c>
      <c r="W20" s="109">
        <f>'matrice CS_2021_CQEP'!W20+'matrice CS_201015_CQEP'!W20</f>
        <v>16</v>
      </c>
      <c r="X20" s="109">
        <f>'matrice CS_2021_CQEP'!X20+'matrice CS_201015_CQEP'!X20</f>
        <v>0</v>
      </c>
      <c r="Y20" s="109">
        <f>'matrice CS_2021_CQEP'!Y20+'matrice CS_201015_CQEP'!Y20</f>
        <v>2</v>
      </c>
      <c r="Z20" s="109">
        <f>'matrice CS_2021_CQEP'!Z20+'matrice CS_201015_CQEP'!Z20</f>
        <v>0</v>
      </c>
      <c r="AA20" s="109">
        <f>'matrice CS_2021_CQEP'!AA20+'matrice CS_201015_CQEP'!AA20</f>
        <v>0</v>
      </c>
      <c r="AB20" s="109">
        <f>'matrice CS_2021_CQEP'!AB20+'matrice CS_201015_CQEP'!AB20</f>
        <v>0</v>
      </c>
      <c r="AC20" s="109">
        <f>'matrice CS_2021_CQEP'!AC20+'matrice CS_201015_CQEP'!AC20</f>
        <v>0</v>
      </c>
      <c r="AD20" s="109">
        <f>'matrice CS_2021_CQEP'!AD20+'matrice CS_201015_CQEP'!AD20</f>
        <v>1</v>
      </c>
      <c r="AE20" s="109">
        <f>'matrice CS_2021_CQEP'!AE20+'matrice CS_201015_CQEP'!AE20</f>
        <v>0</v>
      </c>
      <c r="AF20" s="109">
        <f>'matrice CS_2021_CQEP'!AF20+'matrice CS_201015_CQEP'!AF20</f>
        <v>0</v>
      </c>
      <c r="AG20" s="109">
        <f>'matrice CS_2021_CQEP'!AG20+'matrice CS_201015_CQEP'!AG20</f>
        <v>0</v>
      </c>
      <c r="AH20" s="109">
        <f>'matrice CS_2021_CQEP'!AH20+'matrice CS_201015_CQEP'!AH20</f>
        <v>0</v>
      </c>
      <c r="AI20" s="109">
        <f>'matrice CS_2021_CQEP'!AI20+'matrice CS_201015_CQEP'!AI20</f>
        <v>0</v>
      </c>
      <c r="AJ20" s="181">
        <f>'matrice CS_2021_CQEP'!AJ20+'matrice CS_201015_CQEP'!AJ20</f>
        <v>0</v>
      </c>
      <c r="AK20" s="18"/>
    </row>
    <row r="21" spans="1:37" x14ac:dyDescent="0.25">
      <c r="A21" s="75" t="s">
        <v>170</v>
      </c>
      <c r="B21" s="158" t="s">
        <v>79</v>
      </c>
      <c r="C21" s="58">
        <f t="shared" si="0"/>
        <v>0</v>
      </c>
      <c r="D21" s="180">
        <f>'matrice CS_2021_CQEP'!D21+'matrice CS_201015_CQEP'!D21</f>
        <v>0</v>
      </c>
      <c r="E21" s="109">
        <f>'matrice CS_2021_CQEP'!E21+'matrice CS_201015_CQEP'!E21</f>
        <v>0</v>
      </c>
      <c r="F21" s="109">
        <f>'matrice CS_2021_CQEP'!F21+'matrice CS_201015_CQEP'!F21</f>
        <v>0</v>
      </c>
      <c r="G21" s="109">
        <f>'matrice CS_2021_CQEP'!G21+'matrice CS_201015_CQEP'!G21</f>
        <v>0</v>
      </c>
      <c r="H21" s="109">
        <f>'matrice CS_2021_CQEP'!H21+'matrice CS_201015_CQEP'!H21</f>
        <v>0</v>
      </c>
      <c r="I21" s="109">
        <f>'matrice CS_2021_CQEP'!I21+'matrice CS_201015_CQEP'!I21</f>
        <v>0</v>
      </c>
      <c r="J21" s="109">
        <f>'matrice CS_2021_CQEP'!J21+'matrice CS_201015_CQEP'!J21</f>
        <v>0</v>
      </c>
      <c r="K21" s="109">
        <f>'matrice CS_2021_CQEP'!K21+'matrice CS_201015_CQEP'!K21</f>
        <v>0</v>
      </c>
      <c r="L21" s="109">
        <f>'matrice CS_2021_CQEP'!L21+'matrice CS_201015_CQEP'!L21</f>
        <v>0</v>
      </c>
      <c r="M21" s="109">
        <f>'matrice CS_2021_CQEP'!M21+'matrice CS_201015_CQEP'!M21</f>
        <v>0</v>
      </c>
      <c r="N21" s="109">
        <f>'matrice CS_2021_CQEP'!N21+'matrice CS_201015_CQEP'!N21</f>
        <v>0</v>
      </c>
      <c r="O21" s="109">
        <f>'matrice CS_2021_CQEP'!O21+'matrice CS_201015_CQEP'!O21</f>
        <v>0</v>
      </c>
      <c r="P21" s="109">
        <f>'matrice CS_2021_CQEP'!P21+'matrice CS_201015_CQEP'!P21</f>
        <v>0</v>
      </c>
      <c r="Q21" s="109">
        <f>'matrice CS_2021_CQEP'!Q21+'matrice CS_201015_CQEP'!Q21</f>
        <v>0</v>
      </c>
      <c r="R21" s="109">
        <f>'matrice CS_2021_CQEP'!R21+'matrice CS_201015_CQEP'!R21</f>
        <v>0</v>
      </c>
      <c r="S21" s="109">
        <f>'matrice CS_2021_CQEP'!S21+'matrice CS_201015_CQEP'!S21</f>
        <v>0</v>
      </c>
      <c r="T21" s="109">
        <f>'matrice CS_2021_CQEP'!T21+'matrice CS_201015_CQEP'!T21</f>
        <v>0</v>
      </c>
      <c r="U21" s="109">
        <f>'matrice CS_2021_CQEP'!U21+'matrice CS_201015_CQEP'!U21</f>
        <v>0</v>
      </c>
      <c r="V21" s="109"/>
      <c r="W21" s="109">
        <f>'matrice CS_2021_CQEP'!W21+'matrice CS_201015_CQEP'!W21</f>
        <v>0</v>
      </c>
      <c r="X21" s="109">
        <f>'matrice CS_2021_CQEP'!X21+'matrice CS_201015_CQEP'!X21</f>
        <v>0</v>
      </c>
      <c r="Y21" s="109">
        <f>'matrice CS_2021_CQEP'!Y21+'matrice CS_201015_CQEP'!Y21</f>
        <v>0</v>
      </c>
      <c r="Z21" s="109">
        <f>'matrice CS_2021_CQEP'!Z21+'matrice CS_201015_CQEP'!Z21</f>
        <v>0</v>
      </c>
      <c r="AA21" s="109">
        <f>'matrice CS_2021_CQEP'!AA21+'matrice CS_201015_CQEP'!AA21</f>
        <v>0</v>
      </c>
      <c r="AB21" s="109">
        <f>'matrice CS_2021_CQEP'!AB21+'matrice CS_201015_CQEP'!AB21</f>
        <v>0</v>
      </c>
      <c r="AC21" s="109">
        <f>'matrice CS_2021_CQEP'!AC21+'matrice CS_201015_CQEP'!AC21</f>
        <v>0</v>
      </c>
      <c r="AD21" s="109">
        <f>'matrice CS_2021_CQEP'!AD21+'matrice CS_201015_CQEP'!AD21</f>
        <v>0</v>
      </c>
      <c r="AE21" s="109">
        <f>'matrice CS_2021_CQEP'!AE21+'matrice CS_201015_CQEP'!AE21</f>
        <v>0</v>
      </c>
      <c r="AF21" s="109">
        <f>'matrice CS_2021_CQEP'!AF21+'matrice CS_201015_CQEP'!AF21</f>
        <v>0</v>
      </c>
      <c r="AG21" s="109">
        <f>'matrice CS_2021_CQEP'!AG21+'matrice CS_201015_CQEP'!AG21</f>
        <v>0</v>
      </c>
      <c r="AH21" s="109">
        <f>'matrice CS_2021_CQEP'!AH21+'matrice CS_201015_CQEP'!AH21</f>
        <v>0</v>
      </c>
      <c r="AI21" s="109">
        <f>'matrice CS_2021_CQEP'!AI21+'matrice CS_201015_CQEP'!AI21</f>
        <v>0</v>
      </c>
      <c r="AJ21" s="181">
        <f>'matrice CS_2021_CQEP'!AJ21+'matrice CS_201015_CQEP'!AJ21</f>
        <v>0</v>
      </c>
      <c r="AK21" s="18"/>
    </row>
    <row r="22" spans="1:37" x14ac:dyDescent="0.25">
      <c r="A22" s="75" t="s">
        <v>171</v>
      </c>
      <c r="B22" s="158" t="s">
        <v>80</v>
      </c>
      <c r="C22" s="58">
        <f t="shared" si="0"/>
        <v>50</v>
      </c>
      <c r="D22" s="180">
        <f>'matrice CS_2021_CQEP'!D22+'matrice CS_201015_CQEP'!D22</f>
        <v>0</v>
      </c>
      <c r="E22" s="109">
        <f>'matrice CS_2021_CQEP'!E22+'matrice CS_201015_CQEP'!E22</f>
        <v>0</v>
      </c>
      <c r="F22" s="109">
        <f>'matrice CS_2021_CQEP'!F22+'matrice CS_201015_CQEP'!F22</f>
        <v>0</v>
      </c>
      <c r="G22" s="109">
        <f>'matrice CS_2021_CQEP'!G22+'matrice CS_201015_CQEP'!G22</f>
        <v>0</v>
      </c>
      <c r="H22" s="109">
        <f>'matrice CS_2021_CQEP'!H22+'matrice CS_201015_CQEP'!H22</f>
        <v>0</v>
      </c>
      <c r="I22" s="109">
        <f>'matrice CS_2021_CQEP'!I22+'matrice CS_201015_CQEP'!I22</f>
        <v>0</v>
      </c>
      <c r="J22" s="109">
        <f>'matrice CS_2021_CQEP'!J22+'matrice CS_201015_CQEP'!J22</f>
        <v>0</v>
      </c>
      <c r="K22" s="109">
        <f>'matrice CS_2021_CQEP'!K22+'matrice CS_201015_CQEP'!K22</f>
        <v>0</v>
      </c>
      <c r="L22" s="109">
        <f>'matrice CS_2021_CQEP'!L22+'matrice CS_201015_CQEP'!L22</f>
        <v>0</v>
      </c>
      <c r="M22" s="109">
        <f>'matrice CS_2021_CQEP'!M22+'matrice CS_201015_CQEP'!M22</f>
        <v>0</v>
      </c>
      <c r="N22" s="109">
        <f>'matrice CS_2021_CQEP'!N22+'matrice CS_201015_CQEP'!N22</f>
        <v>0</v>
      </c>
      <c r="O22" s="109">
        <f>'matrice CS_2021_CQEP'!O22+'matrice CS_201015_CQEP'!O22</f>
        <v>0</v>
      </c>
      <c r="P22" s="109">
        <f>'matrice CS_2021_CQEP'!P22+'matrice CS_201015_CQEP'!P22</f>
        <v>0</v>
      </c>
      <c r="Q22" s="109">
        <f>'matrice CS_2021_CQEP'!Q22+'matrice CS_201015_CQEP'!Q22</f>
        <v>0</v>
      </c>
      <c r="R22" s="109">
        <f>'matrice CS_2021_CQEP'!R22+'matrice CS_201015_CQEP'!R22</f>
        <v>9</v>
      </c>
      <c r="S22" s="109">
        <f>'matrice CS_2021_CQEP'!S22+'matrice CS_201015_CQEP'!S22</f>
        <v>2</v>
      </c>
      <c r="T22" s="109">
        <f>'matrice CS_2021_CQEP'!T22+'matrice CS_201015_CQEP'!T22</f>
        <v>0</v>
      </c>
      <c r="U22" s="109">
        <f>'matrice CS_2021_CQEP'!U22+'matrice CS_201015_CQEP'!U22</f>
        <v>1</v>
      </c>
      <c r="V22" s="109">
        <f>'matrice CS_2021_CQEP'!V22+'matrice CS_201015_CQEP'!V22</f>
        <v>0</v>
      </c>
      <c r="W22" s="109"/>
      <c r="X22" s="109">
        <f>'matrice CS_2021_CQEP'!X22+'matrice CS_201015_CQEP'!X22</f>
        <v>1</v>
      </c>
      <c r="Y22" s="109">
        <f>'matrice CS_2021_CQEP'!Y22+'matrice CS_201015_CQEP'!Y22</f>
        <v>18</v>
      </c>
      <c r="Z22" s="109">
        <f>'matrice CS_2021_CQEP'!Z22+'matrice CS_201015_CQEP'!Z22</f>
        <v>0</v>
      </c>
      <c r="AA22" s="109">
        <f>'matrice CS_2021_CQEP'!AA22+'matrice CS_201015_CQEP'!AA22</f>
        <v>0</v>
      </c>
      <c r="AB22" s="109">
        <f>'matrice CS_2021_CQEP'!AB22+'matrice CS_201015_CQEP'!AB22</f>
        <v>0</v>
      </c>
      <c r="AC22" s="109">
        <f>'matrice CS_2021_CQEP'!AC22+'matrice CS_201015_CQEP'!AC22</f>
        <v>1</v>
      </c>
      <c r="AD22" s="109">
        <f>'matrice CS_2021_CQEP'!AD22+'matrice CS_201015_CQEP'!AD22</f>
        <v>0</v>
      </c>
      <c r="AE22" s="109">
        <f>'matrice CS_2021_CQEP'!AE22+'matrice CS_201015_CQEP'!AE22</f>
        <v>0</v>
      </c>
      <c r="AF22" s="109">
        <f>'matrice CS_2021_CQEP'!AF22+'matrice CS_201015_CQEP'!AF22</f>
        <v>3</v>
      </c>
      <c r="AG22" s="109">
        <f>'matrice CS_2021_CQEP'!AG22+'matrice CS_201015_CQEP'!AG22</f>
        <v>3</v>
      </c>
      <c r="AH22" s="109">
        <f>'matrice CS_2021_CQEP'!AH22+'matrice CS_201015_CQEP'!AH22</f>
        <v>0</v>
      </c>
      <c r="AI22" s="109">
        <f>'matrice CS_2021_CQEP'!AI22+'matrice CS_201015_CQEP'!AI22</f>
        <v>1</v>
      </c>
      <c r="AJ22" s="181">
        <f>'matrice CS_2021_CQEP'!AJ22+'matrice CS_201015_CQEP'!AJ22</f>
        <v>11</v>
      </c>
      <c r="AK22" s="18"/>
    </row>
    <row r="23" spans="1:37" x14ac:dyDescent="0.25">
      <c r="A23" s="75" t="s">
        <v>172</v>
      </c>
      <c r="B23" s="158" t="s">
        <v>81</v>
      </c>
      <c r="C23" s="58">
        <f t="shared" si="0"/>
        <v>44</v>
      </c>
      <c r="D23" s="180">
        <f>'matrice CS_2021_CQEP'!D23+'matrice CS_201015_CQEP'!D23</f>
        <v>0</v>
      </c>
      <c r="E23" s="109">
        <f>'matrice CS_2021_CQEP'!E23+'matrice CS_201015_CQEP'!E23</f>
        <v>1</v>
      </c>
      <c r="F23" s="109">
        <f>'matrice CS_2021_CQEP'!F23+'matrice CS_201015_CQEP'!F23</f>
        <v>0</v>
      </c>
      <c r="G23" s="109">
        <f>'matrice CS_2021_CQEP'!G23+'matrice CS_201015_CQEP'!G23</f>
        <v>0</v>
      </c>
      <c r="H23" s="109">
        <f>'matrice CS_2021_CQEP'!H23+'matrice CS_201015_CQEP'!H23</f>
        <v>0</v>
      </c>
      <c r="I23" s="109">
        <f>'matrice CS_2021_CQEP'!I23+'matrice CS_201015_CQEP'!I23</f>
        <v>0</v>
      </c>
      <c r="J23" s="109">
        <f>'matrice CS_2021_CQEP'!J23+'matrice CS_201015_CQEP'!J23</f>
        <v>0</v>
      </c>
      <c r="K23" s="109">
        <f>'matrice CS_2021_CQEP'!K23+'matrice CS_201015_CQEP'!K23</f>
        <v>0</v>
      </c>
      <c r="L23" s="109">
        <f>'matrice CS_2021_CQEP'!L23+'matrice CS_201015_CQEP'!L23</f>
        <v>0</v>
      </c>
      <c r="M23" s="109">
        <f>'matrice CS_2021_CQEP'!M23+'matrice CS_201015_CQEP'!M23</f>
        <v>0</v>
      </c>
      <c r="N23" s="109">
        <f>'matrice CS_2021_CQEP'!N23+'matrice CS_201015_CQEP'!N23</f>
        <v>0</v>
      </c>
      <c r="O23" s="109">
        <f>'matrice CS_2021_CQEP'!O23+'matrice CS_201015_CQEP'!O23</f>
        <v>0</v>
      </c>
      <c r="P23" s="109">
        <f>'matrice CS_2021_CQEP'!P23+'matrice CS_201015_CQEP'!P23</f>
        <v>0</v>
      </c>
      <c r="Q23" s="109">
        <f>'matrice CS_2021_CQEP'!Q23+'matrice CS_201015_CQEP'!Q23</f>
        <v>0</v>
      </c>
      <c r="R23" s="109">
        <f>'matrice CS_2021_CQEP'!R23+'matrice CS_201015_CQEP'!R23</f>
        <v>7</v>
      </c>
      <c r="S23" s="109">
        <f>'matrice CS_2021_CQEP'!S23+'matrice CS_201015_CQEP'!S23</f>
        <v>0</v>
      </c>
      <c r="T23" s="109">
        <f>'matrice CS_2021_CQEP'!T23+'matrice CS_201015_CQEP'!T23</f>
        <v>0</v>
      </c>
      <c r="U23" s="109">
        <f>'matrice CS_2021_CQEP'!U23+'matrice CS_201015_CQEP'!U23</f>
        <v>0</v>
      </c>
      <c r="V23" s="109">
        <f>'matrice CS_2021_CQEP'!V23+'matrice CS_201015_CQEP'!V23</f>
        <v>1</v>
      </c>
      <c r="W23" s="109">
        <f>'matrice CS_2021_CQEP'!W23+'matrice CS_201015_CQEP'!W23</f>
        <v>8</v>
      </c>
      <c r="X23" s="109"/>
      <c r="Y23" s="109">
        <f>'matrice CS_2021_CQEP'!Y23+'matrice CS_201015_CQEP'!Y23</f>
        <v>0</v>
      </c>
      <c r="Z23" s="109">
        <f>'matrice CS_2021_CQEP'!Z23+'matrice CS_201015_CQEP'!Z23</f>
        <v>0</v>
      </c>
      <c r="AA23" s="109">
        <f>'matrice CS_2021_CQEP'!AA23+'matrice CS_201015_CQEP'!AA23</f>
        <v>0</v>
      </c>
      <c r="AB23" s="109">
        <f>'matrice CS_2021_CQEP'!AB23+'matrice CS_201015_CQEP'!AB23</f>
        <v>0</v>
      </c>
      <c r="AC23" s="109">
        <f>'matrice CS_2021_CQEP'!AC23+'matrice CS_201015_CQEP'!AC23</f>
        <v>4</v>
      </c>
      <c r="AD23" s="109">
        <f>'matrice CS_2021_CQEP'!AD23+'matrice CS_201015_CQEP'!AD23</f>
        <v>0</v>
      </c>
      <c r="AE23" s="109">
        <f>'matrice CS_2021_CQEP'!AE23+'matrice CS_201015_CQEP'!AE23</f>
        <v>1</v>
      </c>
      <c r="AF23" s="109">
        <f>'matrice CS_2021_CQEP'!AF23+'matrice CS_201015_CQEP'!AF23</f>
        <v>5</v>
      </c>
      <c r="AG23" s="109">
        <f>'matrice CS_2021_CQEP'!AG23+'matrice CS_201015_CQEP'!AG23</f>
        <v>0</v>
      </c>
      <c r="AH23" s="109">
        <f>'matrice CS_2021_CQEP'!AH23+'matrice CS_201015_CQEP'!AH23</f>
        <v>0</v>
      </c>
      <c r="AI23" s="109">
        <f>'matrice CS_2021_CQEP'!AI23+'matrice CS_201015_CQEP'!AI23</f>
        <v>0</v>
      </c>
      <c r="AJ23" s="181">
        <f>'matrice CS_2021_CQEP'!AJ23+'matrice CS_201015_CQEP'!AJ23</f>
        <v>17</v>
      </c>
      <c r="AK23" s="18"/>
    </row>
    <row r="24" spans="1:37" x14ac:dyDescent="0.25">
      <c r="A24" s="71" t="s">
        <v>173</v>
      </c>
      <c r="B24" s="159" t="s">
        <v>82</v>
      </c>
      <c r="C24" s="58">
        <f t="shared" si="0"/>
        <v>193</v>
      </c>
      <c r="D24" s="180">
        <f>'matrice CS_2021_CQEP'!D24+'matrice CS_201015_CQEP'!D24</f>
        <v>4</v>
      </c>
      <c r="E24" s="109">
        <f>'matrice CS_2021_CQEP'!E24+'matrice CS_201015_CQEP'!E24</f>
        <v>6</v>
      </c>
      <c r="F24" s="109">
        <f>'matrice CS_2021_CQEP'!F24+'matrice CS_201015_CQEP'!F24</f>
        <v>8</v>
      </c>
      <c r="G24" s="109">
        <f>'matrice CS_2021_CQEP'!G24+'matrice CS_201015_CQEP'!G24</f>
        <v>5</v>
      </c>
      <c r="H24" s="109">
        <f>'matrice CS_2021_CQEP'!H24+'matrice CS_201015_CQEP'!H24</f>
        <v>0</v>
      </c>
      <c r="I24" s="109">
        <f>'matrice CS_2021_CQEP'!I24+'matrice CS_201015_CQEP'!I24</f>
        <v>0</v>
      </c>
      <c r="J24" s="109">
        <f>'matrice CS_2021_CQEP'!J24+'matrice CS_201015_CQEP'!J24</f>
        <v>0</v>
      </c>
      <c r="K24" s="109">
        <f>'matrice CS_2021_CQEP'!K24+'matrice CS_201015_CQEP'!K24</f>
        <v>0</v>
      </c>
      <c r="L24" s="109">
        <f>'matrice CS_2021_CQEP'!L24+'matrice CS_201015_CQEP'!L24</f>
        <v>1</v>
      </c>
      <c r="M24" s="109">
        <f>'matrice CS_2021_CQEP'!M24+'matrice CS_201015_CQEP'!M24</f>
        <v>0</v>
      </c>
      <c r="N24" s="109">
        <f>'matrice CS_2021_CQEP'!N24+'matrice CS_201015_CQEP'!N24</f>
        <v>0</v>
      </c>
      <c r="O24" s="109">
        <f>'matrice CS_2021_CQEP'!O24+'matrice CS_201015_CQEP'!O24</f>
        <v>0</v>
      </c>
      <c r="P24" s="109">
        <f>'matrice CS_2021_CQEP'!P24+'matrice CS_201015_CQEP'!P24</f>
        <v>0</v>
      </c>
      <c r="Q24" s="109">
        <f>'matrice CS_2021_CQEP'!Q24+'matrice CS_201015_CQEP'!Q24</f>
        <v>0</v>
      </c>
      <c r="R24" s="109">
        <f>'matrice CS_2021_CQEP'!R24+'matrice CS_201015_CQEP'!R24</f>
        <v>37</v>
      </c>
      <c r="S24" s="109">
        <f>'matrice CS_2021_CQEP'!S24+'matrice CS_201015_CQEP'!S24</f>
        <v>5</v>
      </c>
      <c r="T24" s="109">
        <f>'matrice CS_2021_CQEP'!T24+'matrice CS_201015_CQEP'!T24</f>
        <v>0</v>
      </c>
      <c r="U24" s="109">
        <f>'matrice CS_2021_CQEP'!U24+'matrice CS_201015_CQEP'!U24</f>
        <v>1</v>
      </c>
      <c r="V24" s="109">
        <f>'matrice CS_2021_CQEP'!V24+'matrice CS_201015_CQEP'!V24</f>
        <v>1</v>
      </c>
      <c r="W24" s="109">
        <f>'matrice CS_2021_CQEP'!W24+'matrice CS_201015_CQEP'!W24</f>
        <v>17</v>
      </c>
      <c r="X24" s="109">
        <f>'matrice CS_2021_CQEP'!X24+'matrice CS_201015_CQEP'!X24</f>
        <v>2</v>
      </c>
      <c r="Y24" s="109"/>
      <c r="Z24" s="109">
        <f>'matrice CS_2021_CQEP'!Z24+'matrice CS_201015_CQEP'!Z24</f>
        <v>34</v>
      </c>
      <c r="AA24" s="109">
        <f>'matrice CS_2021_CQEP'!AA24+'matrice CS_201015_CQEP'!AA24</f>
        <v>0</v>
      </c>
      <c r="AB24" s="109">
        <f>'matrice CS_2021_CQEP'!AB24+'matrice CS_201015_CQEP'!AB24</f>
        <v>0</v>
      </c>
      <c r="AC24" s="109">
        <f>'matrice CS_2021_CQEP'!AC24+'matrice CS_201015_CQEP'!AC24</f>
        <v>6</v>
      </c>
      <c r="AD24" s="109">
        <f>'matrice CS_2021_CQEP'!AD24+'matrice CS_201015_CQEP'!AD24</f>
        <v>2</v>
      </c>
      <c r="AE24" s="109">
        <f>'matrice CS_2021_CQEP'!AE24+'matrice CS_201015_CQEP'!AE24</f>
        <v>0</v>
      </c>
      <c r="AF24" s="109">
        <f>'matrice CS_2021_CQEP'!AF24+'matrice CS_201015_CQEP'!AF24</f>
        <v>5</v>
      </c>
      <c r="AG24" s="109">
        <f>'matrice CS_2021_CQEP'!AG24+'matrice CS_201015_CQEP'!AG24</f>
        <v>3</v>
      </c>
      <c r="AH24" s="109">
        <f>'matrice CS_2021_CQEP'!AH24+'matrice CS_201015_CQEP'!AH24</f>
        <v>0</v>
      </c>
      <c r="AI24" s="109">
        <f>'matrice CS_2021_CQEP'!AI24+'matrice CS_201015_CQEP'!AI24</f>
        <v>2</v>
      </c>
      <c r="AJ24" s="181">
        <f>'matrice CS_2021_CQEP'!AJ24+'matrice CS_201015_CQEP'!AJ24</f>
        <v>54</v>
      </c>
      <c r="AK24" s="18"/>
    </row>
    <row r="25" spans="1:37" x14ac:dyDescent="0.25">
      <c r="A25" s="71" t="s">
        <v>174</v>
      </c>
      <c r="B25" s="159" t="s">
        <v>83</v>
      </c>
      <c r="C25" s="58">
        <f t="shared" si="0"/>
        <v>38</v>
      </c>
      <c r="D25" s="180">
        <f>'matrice CS_2021_CQEP'!D25+'matrice CS_201015_CQEP'!D25</f>
        <v>1</v>
      </c>
      <c r="E25" s="109">
        <f>'matrice CS_2021_CQEP'!E25+'matrice CS_201015_CQEP'!E25</f>
        <v>0</v>
      </c>
      <c r="F25" s="109">
        <f>'matrice CS_2021_CQEP'!F25+'matrice CS_201015_CQEP'!F25</f>
        <v>0</v>
      </c>
      <c r="G25" s="109">
        <f>'matrice CS_2021_CQEP'!G25+'matrice CS_201015_CQEP'!G25</f>
        <v>0</v>
      </c>
      <c r="H25" s="109">
        <f>'matrice CS_2021_CQEP'!H25+'matrice CS_201015_CQEP'!H25</f>
        <v>0</v>
      </c>
      <c r="I25" s="109">
        <f>'matrice CS_2021_CQEP'!I25+'matrice CS_201015_CQEP'!I25</f>
        <v>0</v>
      </c>
      <c r="J25" s="109">
        <f>'matrice CS_2021_CQEP'!J25+'matrice CS_201015_CQEP'!J25</f>
        <v>0</v>
      </c>
      <c r="K25" s="109">
        <f>'matrice CS_2021_CQEP'!K25+'matrice CS_201015_CQEP'!K25</f>
        <v>0</v>
      </c>
      <c r="L25" s="109">
        <f>'matrice CS_2021_CQEP'!L25+'matrice CS_201015_CQEP'!L25</f>
        <v>0</v>
      </c>
      <c r="M25" s="109">
        <f>'matrice CS_2021_CQEP'!M25+'matrice CS_201015_CQEP'!M25</f>
        <v>1</v>
      </c>
      <c r="N25" s="109">
        <f>'matrice CS_2021_CQEP'!N25+'matrice CS_201015_CQEP'!N25</f>
        <v>0</v>
      </c>
      <c r="O25" s="109">
        <f>'matrice CS_2021_CQEP'!O25+'matrice CS_201015_CQEP'!O25</f>
        <v>0</v>
      </c>
      <c r="P25" s="109">
        <f>'matrice CS_2021_CQEP'!P25+'matrice CS_201015_CQEP'!P25</f>
        <v>0</v>
      </c>
      <c r="Q25" s="109">
        <f>'matrice CS_2021_CQEP'!Q25+'matrice CS_201015_CQEP'!Q25</f>
        <v>0</v>
      </c>
      <c r="R25" s="109">
        <f>'matrice CS_2021_CQEP'!R25+'matrice CS_201015_CQEP'!R25</f>
        <v>0</v>
      </c>
      <c r="S25" s="109">
        <f>'matrice CS_2021_CQEP'!S25+'matrice CS_201015_CQEP'!S25</f>
        <v>17</v>
      </c>
      <c r="T25" s="109">
        <f>'matrice CS_2021_CQEP'!T25+'matrice CS_201015_CQEP'!T25</f>
        <v>0</v>
      </c>
      <c r="U25" s="109">
        <f>'matrice CS_2021_CQEP'!U25+'matrice CS_201015_CQEP'!U25</f>
        <v>0</v>
      </c>
      <c r="V25" s="109">
        <f>'matrice CS_2021_CQEP'!V25+'matrice CS_201015_CQEP'!V25</f>
        <v>0</v>
      </c>
      <c r="W25" s="109">
        <f>'matrice CS_2021_CQEP'!W25+'matrice CS_201015_CQEP'!W25</f>
        <v>0</v>
      </c>
      <c r="X25" s="109">
        <f>'matrice CS_2021_CQEP'!X25+'matrice CS_201015_CQEP'!X25</f>
        <v>1</v>
      </c>
      <c r="Y25" s="109">
        <f>'matrice CS_2021_CQEP'!Y25+'matrice CS_201015_CQEP'!Y25</f>
        <v>3</v>
      </c>
      <c r="Z25" s="109"/>
      <c r="AA25" s="109">
        <f>'matrice CS_2021_CQEP'!AA25+'matrice CS_201015_CQEP'!AA25</f>
        <v>0</v>
      </c>
      <c r="AB25" s="109">
        <f>'matrice CS_2021_CQEP'!AB25+'matrice CS_201015_CQEP'!AB25</f>
        <v>0</v>
      </c>
      <c r="AC25" s="109">
        <f>'matrice CS_2021_CQEP'!AC25+'matrice CS_201015_CQEP'!AC25</f>
        <v>1</v>
      </c>
      <c r="AD25" s="109">
        <f>'matrice CS_2021_CQEP'!AD25+'matrice CS_201015_CQEP'!AD25</f>
        <v>2</v>
      </c>
      <c r="AE25" s="109">
        <f>'matrice CS_2021_CQEP'!AE25+'matrice CS_201015_CQEP'!AE25</f>
        <v>0</v>
      </c>
      <c r="AF25" s="109">
        <f>'matrice CS_2021_CQEP'!AF25+'matrice CS_201015_CQEP'!AF25</f>
        <v>1</v>
      </c>
      <c r="AG25" s="109">
        <f>'matrice CS_2021_CQEP'!AG25+'matrice CS_201015_CQEP'!AG25</f>
        <v>8</v>
      </c>
      <c r="AH25" s="109">
        <f>'matrice CS_2021_CQEP'!AH25+'matrice CS_201015_CQEP'!AH25</f>
        <v>0</v>
      </c>
      <c r="AI25" s="109">
        <f>'matrice CS_2021_CQEP'!AI25+'matrice CS_201015_CQEP'!AI25</f>
        <v>0</v>
      </c>
      <c r="AJ25" s="181">
        <f>'matrice CS_2021_CQEP'!AJ25+'matrice CS_201015_CQEP'!AJ25</f>
        <v>3</v>
      </c>
      <c r="AK25" s="18"/>
    </row>
    <row r="26" spans="1:37" x14ac:dyDescent="0.25">
      <c r="A26" s="71" t="s">
        <v>175</v>
      </c>
      <c r="B26" s="159" t="s">
        <v>84</v>
      </c>
      <c r="C26" s="58">
        <f t="shared" si="0"/>
        <v>0</v>
      </c>
      <c r="D26" s="180">
        <f>'matrice CS_2021_CQEP'!D26+'matrice CS_201015_CQEP'!D26</f>
        <v>0</v>
      </c>
      <c r="E26" s="109">
        <f>'matrice CS_2021_CQEP'!E26+'matrice CS_201015_CQEP'!E26</f>
        <v>0</v>
      </c>
      <c r="F26" s="109">
        <f>'matrice CS_2021_CQEP'!F26+'matrice CS_201015_CQEP'!F26</f>
        <v>0</v>
      </c>
      <c r="G26" s="109">
        <f>'matrice CS_2021_CQEP'!G26+'matrice CS_201015_CQEP'!G26</f>
        <v>0</v>
      </c>
      <c r="H26" s="109">
        <f>'matrice CS_2021_CQEP'!H26+'matrice CS_201015_CQEP'!H26</f>
        <v>0</v>
      </c>
      <c r="I26" s="109">
        <f>'matrice CS_2021_CQEP'!I26+'matrice CS_201015_CQEP'!I26</f>
        <v>0</v>
      </c>
      <c r="J26" s="109">
        <f>'matrice CS_2021_CQEP'!J26+'matrice CS_201015_CQEP'!J26</f>
        <v>0</v>
      </c>
      <c r="K26" s="109">
        <f>'matrice CS_2021_CQEP'!K26+'matrice CS_201015_CQEP'!K26</f>
        <v>0</v>
      </c>
      <c r="L26" s="109">
        <f>'matrice CS_2021_CQEP'!L26+'matrice CS_201015_CQEP'!L26</f>
        <v>0</v>
      </c>
      <c r="M26" s="109">
        <f>'matrice CS_2021_CQEP'!M26+'matrice CS_201015_CQEP'!M26</f>
        <v>0</v>
      </c>
      <c r="N26" s="109">
        <f>'matrice CS_2021_CQEP'!N26+'matrice CS_201015_CQEP'!N26</f>
        <v>0</v>
      </c>
      <c r="O26" s="109">
        <f>'matrice CS_2021_CQEP'!O26+'matrice CS_201015_CQEP'!O26</f>
        <v>0</v>
      </c>
      <c r="P26" s="109">
        <f>'matrice CS_2021_CQEP'!P26+'matrice CS_201015_CQEP'!P26</f>
        <v>0</v>
      </c>
      <c r="Q26" s="109">
        <f>'matrice CS_2021_CQEP'!Q26+'matrice CS_201015_CQEP'!Q26</f>
        <v>0</v>
      </c>
      <c r="R26" s="109">
        <f>'matrice CS_2021_CQEP'!R26+'matrice CS_201015_CQEP'!R26</f>
        <v>0</v>
      </c>
      <c r="S26" s="109">
        <f>'matrice CS_2021_CQEP'!S26+'matrice CS_201015_CQEP'!S26</f>
        <v>0</v>
      </c>
      <c r="T26" s="109">
        <f>'matrice CS_2021_CQEP'!T26+'matrice CS_201015_CQEP'!T26</f>
        <v>0</v>
      </c>
      <c r="U26" s="109">
        <f>'matrice CS_2021_CQEP'!U26+'matrice CS_201015_CQEP'!U26</f>
        <v>0</v>
      </c>
      <c r="V26" s="109">
        <f>'matrice CS_2021_CQEP'!V26+'matrice CS_201015_CQEP'!V26</f>
        <v>0</v>
      </c>
      <c r="W26" s="109">
        <f>'matrice CS_2021_CQEP'!W26+'matrice CS_201015_CQEP'!W26</f>
        <v>0</v>
      </c>
      <c r="X26" s="109">
        <f>'matrice CS_2021_CQEP'!X26+'matrice CS_201015_CQEP'!X26</f>
        <v>0</v>
      </c>
      <c r="Y26" s="109">
        <f>'matrice CS_2021_CQEP'!Y26+'matrice CS_201015_CQEP'!Y26</f>
        <v>0</v>
      </c>
      <c r="Z26" s="109">
        <f>'matrice CS_2021_CQEP'!Z26+'matrice CS_201015_CQEP'!Z26</f>
        <v>0</v>
      </c>
      <c r="AA26" s="109"/>
      <c r="AB26" s="109">
        <f>'matrice CS_2021_CQEP'!AB26+'matrice CS_201015_CQEP'!AB26</f>
        <v>0</v>
      </c>
      <c r="AC26" s="109">
        <f>'matrice CS_2021_CQEP'!AC26+'matrice CS_201015_CQEP'!AC26</f>
        <v>0</v>
      </c>
      <c r="AD26" s="109">
        <f>'matrice CS_2021_CQEP'!AD26+'matrice CS_201015_CQEP'!AD26</f>
        <v>0</v>
      </c>
      <c r="AE26" s="109">
        <f>'matrice CS_2021_CQEP'!AE26+'matrice CS_201015_CQEP'!AE26</f>
        <v>0</v>
      </c>
      <c r="AF26" s="109">
        <f>'matrice CS_2021_CQEP'!AF26+'matrice CS_201015_CQEP'!AF26</f>
        <v>0</v>
      </c>
      <c r="AG26" s="109">
        <f>'matrice CS_2021_CQEP'!AG26+'matrice CS_201015_CQEP'!AG26</f>
        <v>0</v>
      </c>
      <c r="AH26" s="109">
        <f>'matrice CS_2021_CQEP'!AH26+'matrice CS_201015_CQEP'!AH26</f>
        <v>0</v>
      </c>
      <c r="AI26" s="109">
        <f>'matrice CS_2021_CQEP'!AI26+'matrice CS_201015_CQEP'!AI26</f>
        <v>0</v>
      </c>
      <c r="AJ26" s="181">
        <f>'matrice CS_2021_CQEP'!AJ26+'matrice CS_201015_CQEP'!AJ26</f>
        <v>0</v>
      </c>
      <c r="AK26" s="18"/>
    </row>
    <row r="27" spans="1:37" x14ac:dyDescent="0.25">
      <c r="A27" s="71" t="s">
        <v>176</v>
      </c>
      <c r="B27" s="159" t="s">
        <v>60</v>
      </c>
      <c r="C27" s="58">
        <f t="shared" si="0"/>
        <v>2</v>
      </c>
      <c r="D27" s="180">
        <f>'matrice CS_2021_CQEP'!D27+'matrice CS_201015_CQEP'!D27</f>
        <v>0</v>
      </c>
      <c r="E27" s="109">
        <f>'matrice CS_2021_CQEP'!E27+'matrice CS_201015_CQEP'!E27</f>
        <v>0</v>
      </c>
      <c r="F27" s="109">
        <f>'matrice CS_2021_CQEP'!F27+'matrice CS_201015_CQEP'!F27</f>
        <v>0</v>
      </c>
      <c r="G27" s="109">
        <f>'matrice CS_2021_CQEP'!G27+'matrice CS_201015_CQEP'!G27</f>
        <v>0</v>
      </c>
      <c r="H27" s="109">
        <f>'matrice CS_2021_CQEP'!H27+'matrice CS_201015_CQEP'!H27</f>
        <v>0</v>
      </c>
      <c r="I27" s="109">
        <f>'matrice CS_2021_CQEP'!I27+'matrice CS_201015_CQEP'!I27</f>
        <v>0</v>
      </c>
      <c r="J27" s="109">
        <f>'matrice CS_2021_CQEP'!J27+'matrice CS_201015_CQEP'!J27</f>
        <v>0</v>
      </c>
      <c r="K27" s="109">
        <f>'matrice CS_2021_CQEP'!K27+'matrice CS_201015_CQEP'!K27</f>
        <v>0</v>
      </c>
      <c r="L27" s="109">
        <f>'matrice CS_2021_CQEP'!L27+'matrice CS_201015_CQEP'!L27</f>
        <v>0</v>
      </c>
      <c r="M27" s="109">
        <f>'matrice CS_2021_CQEP'!M27+'matrice CS_201015_CQEP'!M27</f>
        <v>0</v>
      </c>
      <c r="N27" s="109">
        <f>'matrice CS_2021_CQEP'!N27+'matrice CS_201015_CQEP'!N27</f>
        <v>0</v>
      </c>
      <c r="O27" s="109">
        <f>'matrice CS_2021_CQEP'!O27+'matrice CS_201015_CQEP'!O27</f>
        <v>0</v>
      </c>
      <c r="P27" s="109">
        <f>'matrice CS_2021_CQEP'!P27+'matrice CS_201015_CQEP'!P27</f>
        <v>0</v>
      </c>
      <c r="Q27" s="109">
        <f>'matrice CS_2021_CQEP'!Q27+'matrice CS_201015_CQEP'!Q27</f>
        <v>0</v>
      </c>
      <c r="R27" s="109">
        <f>'matrice CS_2021_CQEP'!R27+'matrice CS_201015_CQEP'!R27</f>
        <v>0</v>
      </c>
      <c r="S27" s="109">
        <f>'matrice CS_2021_CQEP'!S27+'matrice CS_201015_CQEP'!S27</f>
        <v>0</v>
      </c>
      <c r="T27" s="109">
        <f>'matrice CS_2021_CQEP'!T27+'matrice CS_201015_CQEP'!T27</f>
        <v>0</v>
      </c>
      <c r="U27" s="109">
        <f>'matrice CS_2021_CQEP'!U27+'matrice CS_201015_CQEP'!U27</f>
        <v>0</v>
      </c>
      <c r="V27" s="109">
        <f>'matrice CS_2021_CQEP'!V27+'matrice CS_201015_CQEP'!V27</f>
        <v>0</v>
      </c>
      <c r="W27" s="109">
        <f>'matrice CS_2021_CQEP'!W27+'matrice CS_201015_CQEP'!W27</f>
        <v>0</v>
      </c>
      <c r="X27" s="109">
        <f>'matrice CS_2021_CQEP'!X27+'matrice CS_201015_CQEP'!X27</f>
        <v>0</v>
      </c>
      <c r="Y27" s="109">
        <f>'matrice CS_2021_CQEP'!Y27+'matrice CS_201015_CQEP'!Y27</f>
        <v>0</v>
      </c>
      <c r="Z27" s="109">
        <f>'matrice CS_2021_CQEP'!Z27+'matrice CS_201015_CQEP'!Z27</f>
        <v>0</v>
      </c>
      <c r="AA27" s="109">
        <f>'matrice CS_2021_CQEP'!AA27+'matrice CS_201015_CQEP'!AA27</f>
        <v>0</v>
      </c>
      <c r="AB27" s="109"/>
      <c r="AC27" s="109">
        <f>'matrice CS_2021_CQEP'!AC27+'matrice CS_201015_CQEP'!AC27</f>
        <v>0</v>
      </c>
      <c r="AD27" s="109">
        <f>'matrice CS_2021_CQEP'!AD27+'matrice CS_201015_CQEP'!AD27</f>
        <v>0</v>
      </c>
      <c r="AE27" s="109">
        <f>'matrice CS_2021_CQEP'!AE27+'matrice CS_201015_CQEP'!AE27</f>
        <v>0</v>
      </c>
      <c r="AF27" s="109">
        <f>'matrice CS_2021_CQEP'!AF27+'matrice CS_201015_CQEP'!AF27</f>
        <v>2</v>
      </c>
      <c r="AG27" s="109">
        <f>'matrice CS_2021_CQEP'!AG27+'matrice CS_201015_CQEP'!AG27</f>
        <v>0</v>
      </c>
      <c r="AH27" s="109">
        <f>'matrice CS_2021_CQEP'!AH27+'matrice CS_201015_CQEP'!AH27</f>
        <v>0</v>
      </c>
      <c r="AI27" s="109">
        <f>'matrice CS_2021_CQEP'!AI27+'matrice CS_201015_CQEP'!AI27</f>
        <v>0</v>
      </c>
      <c r="AJ27" s="181">
        <f>'matrice CS_2021_CQEP'!AJ27+'matrice CS_201015_CQEP'!AJ27</f>
        <v>0</v>
      </c>
      <c r="AK27" s="18"/>
    </row>
    <row r="28" spans="1:37" x14ac:dyDescent="0.25">
      <c r="A28" s="70" t="s">
        <v>177</v>
      </c>
      <c r="B28" s="160" t="s">
        <v>85</v>
      </c>
      <c r="C28" s="58">
        <f t="shared" si="0"/>
        <v>254</v>
      </c>
      <c r="D28" s="180">
        <f>'matrice CS_2021_CQEP'!D28+'matrice CS_201015_CQEP'!D28</f>
        <v>1</v>
      </c>
      <c r="E28" s="109">
        <f>'matrice CS_2021_CQEP'!E28+'matrice CS_201015_CQEP'!E28</f>
        <v>3</v>
      </c>
      <c r="F28" s="109">
        <f>'matrice CS_2021_CQEP'!F28+'matrice CS_201015_CQEP'!F28</f>
        <v>8</v>
      </c>
      <c r="G28" s="109">
        <f>'matrice CS_2021_CQEP'!G28+'matrice CS_201015_CQEP'!G28</f>
        <v>5</v>
      </c>
      <c r="H28" s="109">
        <f>'matrice CS_2021_CQEP'!H28+'matrice CS_201015_CQEP'!H28</f>
        <v>0</v>
      </c>
      <c r="I28" s="109">
        <f>'matrice CS_2021_CQEP'!I28+'matrice CS_201015_CQEP'!I28</f>
        <v>0</v>
      </c>
      <c r="J28" s="109">
        <f>'matrice CS_2021_CQEP'!J28+'matrice CS_201015_CQEP'!J28</f>
        <v>0</v>
      </c>
      <c r="K28" s="109">
        <f>'matrice CS_2021_CQEP'!K28+'matrice CS_201015_CQEP'!K28</f>
        <v>0</v>
      </c>
      <c r="L28" s="109">
        <f>'matrice CS_2021_CQEP'!L28+'matrice CS_201015_CQEP'!L28</f>
        <v>1</v>
      </c>
      <c r="M28" s="109">
        <f>'matrice CS_2021_CQEP'!M28+'matrice CS_201015_CQEP'!M28</f>
        <v>0</v>
      </c>
      <c r="N28" s="109">
        <f>'matrice CS_2021_CQEP'!N28+'matrice CS_201015_CQEP'!N28</f>
        <v>0</v>
      </c>
      <c r="O28" s="109">
        <f>'matrice CS_2021_CQEP'!O28+'matrice CS_201015_CQEP'!O28</f>
        <v>0</v>
      </c>
      <c r="P28" s="109">
        <f>'matrice CS_2021_CQEP'!P28+'matrice CS_201015_CQEP'!P28</f>
        <v>0</v>
      </c>
      <c r="Q28" s="109">
        <f>'matrice CS_2021_CQEP'!Q28+'matrice CS_201015_CQEP'!Q28</f>
        <v>0</v>
      </c>
      <c r="R28" s="109">
        <f>'matrice CS_2021_CQEP'!R28+'matrice CS_201015_CQEP'!R28</f>
        <v>10</v>
      </c>
      <c r="S28" s="109">
        <f>'matrice CS_2021_CQEP'!S28+'matrice CS_201015_CQEP'!S28</f>
        <v>3</v>
      </c>
      <c r="T28" s="109">
        <f>'matrice CS_2021_CQEP'!T28+'matrice CS_201015_CQEP'!T28</f>
        <v>0</v>
      </c>
      <c r="U28" s="109">
        <f>'matrice CS_2021_CQEP'!U28+'matrice CS_201015_CQEP'!U28</f>
        <v>0</v>
      </c>
      <c r="V28" s="109">
        <f>'matrice CS_2021_CQEP'!V28+'matrice CS_201015_CQEP'!V28</f>
        <v>0</v>
      </c>
      <c r="W28" s="109">
        <f>'matrice CS_2021_CQEP'!W28+'matrice CS_201015_CQEP'!W28</f>
        <v>1</v>
      </c>
      <c r="X28" s="109">
        <f>'matrice CS_2021_CQEP'!X28+'matrice CS_201015_CQEP'!X28</f>
        <v>17</v>
      </c>
      <c r="Y28" s="109">
        <f>'matrice CS_2021_CQEP'!Y28+'matrice CS_201015_CQEP'!Y28</f>
        <v>18</v>
      </c>
      <c r="Z28" s="109">
        <f>'matrice CS_2021_CQEP'!Z28+'matrice CS_201015_CQEP'!Z28</f>
        <v>2</v>
      </c>
      <c r="AA28" s="109">
        <f>'matrice CS_2021_CQEP'!AA28+'matrice CS_201015_CQEP'!AA28</f>
        <v>0</v>
      </c>
      <c r="AB28" s="109">
        <f>'matrice CS_2021_CQEP'!AB28+'matrice CS_201015_CQEP'!AB28</f>
        <v>0</v>
      </c>
      <c r="AC28" s="109"/>
      <c r="AD28" s="109">
        <f>'matrice CS_2021_CQEP'!AD28+'matrice CS_201015_CQEP'!AD28</f>
        <v>47</v>
      </c>
      <c r="AE28" s="109">
        <f>'matrice CS_2021_CQEP'!AE28+'matrice CS_201015_CQEP'!AE28</f>
        <v>0</v>
      </c>
      <c r="AF28" s="109">
        <f>'matrice CS_2021_CQEP'!AF28+'matrice CS_201015_CQEP'!AF28</f>
        <v>44</v>
      </c>
      <c r="AG28" s="109">
        <f>'matrice CS_2021_CQEP'!AG28+'matrice CS_201015_CQEP'!AG28</f>
        <v>5</v>
      </c>
      <c r="AH28" s="109">
        <f>'matrice CS_2021_CQEP'!AH28+'matrice CS_201015_CQEP'!AH28</f>
        <v>1</v>
      </c>
      <c r="AI28" s="109">
        <f>'matrice CS_2021_CQEP'!AI28+'matrice CS_201015_CQEP'!AI28</f>
        <v>3</v>
      </c>
      <c r="AJ28" s="181">
        <f>'matrice CS_2021_CQEP'!AJ28+'matrice CS_201015_CQEP'!AJ28</f>
        <v>85</v>
      </c>
      <c r="AK28" s="18"/>
    </row>
    <row r="29" spans="1:37" x14ac:dyDescent="0.25">
      <c r="A29" s="70" t="s">
        <v>178</v>
      </c>
      <c r="B29" s="160" t="s">
        <v>86</v>
      </c>
      <c r="C29" s="58">
        <f t="shared" si="0"/>
        <v>30</v>
      </c>
      <c r="D29" s="180">
        <f>'matrice CS_2021_CQEP'!D29+'matrice CS_201015_CQEP'!D29</f>
        <v>0</v>
      </c>
      <c r="E29" s="109">
        <f>'matrice CS_2021_CQEP'!E29+'matrice CS_201015_CQEP'!E29</f>
        <v>1</v>
      </c>
      <c r="F29" s="109">
        <f>'matrice CS_2021_CQEP'!F29+'matrice CS_201015_CQEP'!F29</f>
        <v>0</v>
      </c>
      <c r="G29" s="109">
        <f>'matrice CS_2021_CQEP'!G29+'matrice CS_201015_CQEP'!G29</f>
        <v>0</v>
      </c>
      <c r="H29" s="109">
        <f>'matrice CS_2021_CQEP'!H29+'matrice CS_201015_CQEP'!H29</f>
        <v>0</v>
      </c>
      <c r="I29" s="109">
        <f>'matrice CS_2021_CQEP'!I29+'matrice CS_201015_CQEP'!I29</f>
        <v>0</v>
      </c>
      <c r="J29" s="109">
        <f>'matrice CS_2021_CQEP'!J29+'matrice CS_201015_CQEP'!J29</f>
        <v>0</v>
      </c>
      <c r="K29" s="109">
        <f>'matrice CS_2021_CQEP'!K29+'matrice CS_201015_CQEP'!K29</f>
        <v>0</v>
      </c>
      <c r="L29" s="109">
        <f>'matrice CS_2021_CQEP'!L29+'matrice CS_201015_CQEP'!L29</f>
        <v>0</v>
      </c>
      <c r="M29" s="109">
        <f>'matrice CS_2021_CQEP'!M29+'matrice CS_201015_CQEP'!M29</f>
        <v>0</v>
      </c>
      <c r="N29" s="109">
        <f>'matrice CS_2021_CQEP'!N29+'matrice CS_201015_CQEP'!N29</f>
        <v>0</v>
      </c>
      <c r="O29" s="109">
        <f>'matrice CS_2021_CQEP'!O29+'matrice CS_201015_CQEP'!O29</f>
        <v>0</v>
      </c>
      <c r="P29" s="109">
        <f>'matrice CS_2021_CQEP'!P29+'matrice CS_201015_CQEP'!P29</f>
        <v>0</v>
      </c>
      <c r="Q29" s="109">
        <f>'matrice CS_2021_CQEP'!Q29+'matrice CS_201015_CQEP'!Q29</f>
        <v>0</v>
      </c>
      <c r="R29" s="109">
        <f>'matrice CS_2021_CQEP'!R29+'matrice CS_201015_CQEP'!R29</f>
        <v>0</v>
      </c>
      <c r="S29" s="109">
        <f>'matrice CS_2021_CQEP'!S29+'matrice CS_201015_CQEP'!S29</f>
        <v>2</v>
      </c>
      <c r="T29" s="109">
        <f>'matrice CS_2021_CQEP'!T29+'matrice CS_201015_CQEP'!T29</f>
        <v>0</v>
      </c>
      <c r="U29" s="109">
        <f>'matrice CS_2021_CQEP'!U29+'matrice CS_201015_CQEP'!U29</f>
        <v>0</v>
      </c>
      <c r="V29" s="109">
        <f>'matrice CS_2021_CQEP'!V29+'matrice CS_201015_CQEP'!V29</f>
        <v>0</v>
      </c>
      <c r="W29" s="109">
        <f>'matrice CS_2021_CQEP'!W29+'matrice CS_201015_CQEP'!W29</f>
        <v>0</v>
      </c>
      <c r="X29" s="109">
        <f>'matrice CS_2021_CQEP'!X29+'matrice CS_201015_CQEP'!X29</f>
        <v>1</v>
      </c>
      <c r="Y29" s="109">
        <f>'matrice CS_2021_CQEP'!Y29+'matrice CS_201015_CQEP'!Y29</f>
        <v>0</v>
      </c>
      <c r="Z29" s="109">
        <f>'matrice CS_2021_CQEP'!Z29+'matrice CS_201015_CQEP'!Z29</f>
        <v>0</v>
      </c>
      <c r="AA29" s="109">
        <f>'matrice CS_2021_CQEP'!AA29+'matrice CS_201015_CQEP'!AA29</f>
        <v>0</v>
      </c>
      <c r="AB29" s="109">
        <f>'matrice CS_2021_CQEP'!AB29+'matrice CS_201015_CQEP'!AB29</f>
        <v>0</v>
      </c>
      <c r="AC29" s="109">
        <f>'matrice CS_2021_CQEP'!AC29+'matrice CS_201015_CQEP'!AC29</f>
        <v>12</v>
      </c>
      <c r="AD29" s="109"/>
      <c r="AE29" s="109">
        <f>'matrice CS_2021_CQEP'!AE29+'matrice CS_201015_CQEP'!AE29</f>
        <v>0</v>
      </c>
      <c r="AF29" s="109">
        <f>'matrice CS_2021_CQEP'!AF29+'matrice CS_201015_CQEP'!AF29</f>
        <v>5</v>
      </c>
      <c r="AG29" s="109">
        <f>'matrice CS_2021_CQEP'!AG29+'matrice CS_201015_CQEP'!AG29</f>
        <v>5</v>
      </c>
      <c r="AH29" s="109">
        <f>'matrice CS_2021_CQEP'!AH29+'matrice CS_201015_CQEP'!AH29</f>
        <v>0</v>
      </c>
      <c r="AI29" s="109">
        <f>'matrice CS_2021_CQEP'!AI29+'matrice CS_201015_CQEP'!AI29</f>
        <v>0</v>
      </c>
      <c r="AJ29" s="181">
        <f>'matrice CS_2021_CQEP'!AJ29+'matrice CS_201015_CQEP'!AJ29</f>
        <v>4</v>
      </c>
      <c r="AK29" s="18"/>
    </row>
    <row r="30" spans="1:37" x14ac:dyDescent="0.25">
      <c r="A30" s="70" t="s">
        <v>179</v>
      </c>
      <c r="B30" s="160" t="s">
        <v>87</v>
      </c>
      <c r="C30" s="58">
        <f t="shared" si="0"/>
        <v>0</v>
      </c>
      <c r="D30" s="180">
        <f>'matrice CS_2021_CQEP'!D30+'matrice CS_201015_CQEP'!D30</f>
        <v>0</v>
      </c>
      <c r="E30" s="109">
        <f>'matrice CS_2021_CQEP'!E30+'matrice CS_201015_CQEP'!E30</f>
        <v>0</v>
      </c>
      <c r="F30" s="109">
        <f>'matrice CS_2021_CQEP'!F30+'matrice CS_201015_CQEP'!F30</f>
        <v>0</v>
      </c>
      <c r="G30" s="109">
        <f>'matrice CS_2021_CQEP'!G30+'matrice CS_201015_CQEP'!G30</f>
        <v>0</v>
      </c>
      <c r="H30" s="109">
        <f>'matrice CS_2021_CQEP'!H30+'matrice CS_201015_CQEP'!H30</f>
        <v>0</v>
      </c>
      <c r="I30" s="109">
        <f>'matrice CS_2021_CQEP'!I30+'matrice CS_201015_CQEP'!I30</f>
        <v>0</v>
      </c>
      <c r="J30" s="109">
        <f>'matrice CS_2021_CQEP'!J30+'matrice CS_201015_CQEP'!J30</f>
        <v>0</v>
      </c>
      <c r="K30" s="109">
        <f>'matrice CS_2021_CQEP'!K30+'matrice CS_201015_CQEP'!K30</f>
        <v>0</v>
      </c>
      <c r="L30" s="109">
        <f>'matrice CS_2021_CQEP'!L30+'matrice CS_201015_CQEP'!L30</f>
        <v>0</v>
      </c>
      <c r="M30" s="109">
        <f>'matrice CS_2021_CQEP'!M30+'matrice CS_201015_CQEP'!M30</f>
        <v>0</v>
      </c>
      <c r="N30" s="109">
        <f>'matrice CS_2021_CQEP'!N30+'matrice CS_201015_CQEP'!N30</f>
        <v>0</v>
      </c>
      <c r="O30" s="109">
        <f>'matrice CS_2021_CQEP'!O30+'matrice CS_201015_CQEP'!O30</f>
        <v>0</v>
      </c>
      <c r="P30" s="109">
        <f>'matrice CS_2021_CQEP'!P30+'matrice CS_201015_CQEP'!P30</f>
        <v>0</v>
      </c>
      <c r="Q30" s="109">
        <f>'matrice CS_2021_CQEP'!Q30+'matrice CS_201015_CQEP'!Q30</f>
        <v>0</v>
      </c>
      <c r="R30" s="109">
        <f>'matrice CS_2021_CQEP'!R30+'matrice CS_201015_CQEP'!R30</f>
        <v>0</v>
      </c>
      <c r="S30" s="109">
        <f>'matrice CS_2021_CQEP'!S30+'matrice CS_201015_CQEP'!S30</f>
        <v>0</v>
      </c>
      <c r="T30" s="109">
        <f>'matrice CS_2021_CQEP'!T30+'matrice CS_201015_CQEP'!T30</f>
        <v>0</v>
      </c>
      <c r="U30" s="109">
        <f>'matrice CS_2021_CQEP'!U30+'matrice CS_201015_CQEP'!U30</f>
        <v>0</v>
      </c>
      <c r="V30" s="109">
        <f>'matrice CS_2021_CQEP'!V30+'matrice CS_201015_CQEP'!V30</f>
        <v>0</v>
      </c>
      <c r="W30" s="109">
        <f>'matrice CS_2021_CQEP'!W30+'matrice CS_201015_CQEP'!W30</f>
        <v>0</v>
      </c>
      <c r="X30" s="109">
        <f>'matrice CS_2021_CQEP'!X30+'matrice CS_201015_CQEP'!X30</f>
        <v>0</v>
      </c>
      <c r="Y30" s="109">
        <f>'matrice CS_2021_CQEP'!Y30+'matrice CS_201015_CQEP'!Y30</f>
        <v>0</v>
      </c>
      <c r="Z30" s="109">
        <f>'matrice CS_2021_CQEP'!Z30+'matrice CS_201015_CQEP'!Z30</f>
        <v>0</v>
      </c>
      <c r="AA30" s="109">
        <f>'matrice CS_2021_CQEP'!AA30+'matrice CS_201015_CQEP'!AA30</f>
        <v>0</v>
      </c>
      <c r="AB30" s="109">
        <f>'matrice CS_2021_CQEP'!AB30+'matrice CS_201015_CQEP'!AB30</f>
        <v>0</v>
      </c>
      <c r="AC30" s="109">
        <f>'matrice CS_2021_CQEP'!AC30+'matrice CS_201015_CQEP'!AC30</f>
        <v>0</v>
      </c>
      <c r="AD30" s="109">
        <f>'matrice CS_2021_CQEP'!AD30+'matrice CS_201015_CQEP'!AD30</f>
        <v>0</v>
      </c>
      <c r="AE30" s="109"/>
      <c r="AF30" s="109">
        <f>'matrice CS_2021_CQEP'!AF30+'matrice CS_201015_CQEP'!AF30</f>
        <v>0</v>
      </c>
      <c r="AG30" s="109">
        <f>'matrice CS_2021_CQEP'!AG30+'matrice CS_201015_CQEP'!AG30</f>
        <v>0</v>
      </c>
      <c r="AH30" s="109">
        <f>'matrice CS_2021_CQEP'!AH30+'matrice CS_201015_CQEP'!AH30</f>
        <v>0</v>
      </c>
      <c r="AI30" s="109">
        <f>'matrice CS_2021_CQEP'!AI30+'matrice CS_201015_CQEP'!AI30</f>
        <v>0</v>
      </c>
      <c r="AJ30" s="181">
        <f>'matrice CS_2021_CQEP'!AJ30+'matrice CS_201015_CQEP'!AJ30</f>
        <v>0</v>
      </c>
      <c r="AK30" s="18"/>
    </row>
    <row r="31" spans="1:37" x14ac:dyDescent="0.25">
      <c r="A31" s="70" t="s">
        <v>180</v>
      </c>
      <c r="B31" s="160" t="s">
        <v>88</v>
      </c>
      <c r="C31" s="58">
        <f t="shared" si="0"/>
        <v>72</v>
      </c>
      <c r="D31" s="180">
        <f>'matrice CS_2021_CQEP'!D31+'matrice CS_201015_CQEP'!D31</f>
        <v>0</v>
      </c>
      <c r="E31" s="109">
        <f>'matrice CS_2021_CQEP'!E31+'matrice CS_201015_CQEP'!E31</f>
        <v>5</v>
      </c>
      <c r="F31" s="109">
        <f>'matrice CS_2021_CQEP'!F31+'matrice CS_201015_CQEP'!F31</f>
        <v>1</v>
      </c>
      <c r="G31" s="109">
        <f>'matrice CS_2021_CQEP'!G31+'matrice CS_201015_CQEP'!G31</f>
        <v>5</v>
      </c>
      <c r="H31" s="109">
        <f>'matrice CS_2021_CQEP'!H31+'matrice CS_201015_CQEP'!H31</f>
        <v>0</v>
      </c>
      <c r="I31" s="109">
        <f>'matrice CS_2021_CQEP'!I31+'matrice CS_201015_CQEP'!I31</f>
        <v>0</v>
      </c>
      <c r="J31" s="109">
        <f>'matrice CS_2021_CQEP'!J31+'matrice CS_201015_CQEP'!J31</f>
        <v>0</v>
      </c>
      <c r="K31" s="109">
        <f>'matrice CS_2021_CQEP'!K31+'matrice CS_201015_CQEP'!K31</f>
        <v>0</v>
      </c>
      <c r="L31" s="109">
        <f>'matrice CS_2021_CQEP'!L31+'matrice CS_201015_CQEP'!L31</f>
        <v>0</v>
      </c>
      <c r="M31" s="109">
        <f>'matrice CS_2021_CQEP'!M31+'matrice CS_201015_CQEP'!M31</f>
        <v>0</v>
      </c>
      <c r="N31" s="109">
        <f>'matrice CS_2021_CQEP'!N31+'matrice CS_201015_CQEP'!N31</f>
        <v>0</v>
      </c>
      <c r="O31" s="109">
        <f>'matrice CS_2021_CQEP'!O31+'matrice CS_201015_CQEP'!O31</f>
        <v>0</v>
      </c>
      <c r="P31" s="109">
        <f>'matrice CS_2021_CQEP'!P31+'matrice CS_201015_CQEP'!P31</f>
        <v>0</v>
      </c>
      <c r="Q31" s="109">
        <f>'matrice CS_2021_CQEP'!Q31+'matrice CS_201015_CQEP'!Q31</f>
        <v>0</v>
      </c>
      <c r="R31" s="109">
        <f>'matrice CS_2021_CQEP'!R31+'matrice CS_201015_CQEP'!R31</f>
        <v>5</v>
      </c>
      <c r="S31" s="109">
        <f>'matrice CS_2021_CQEP'!S31+'matrice CS_201015_CQEP'!S31</f>
        <v>1</v>
      </c>
      <c r="T31" s="109">
        <f>'matrice CS_2021_CQEP'!T31+'matrice CS_201015_CQEP'!T31</f>
        <v>0</v>
      </c>
      <c r="U31" s="109">
        <f>'matrice CS_2021_CQEP'!U31+'matrice CS_201015_CQEP'!U31</f>
        <v>0</v>
      </c>
      <c r="V31" s="109">
        <f>'matrice CS_2021_CQEP'!V31+'matrice CS_201015_CQEP'!V31</f>
        <v>0</v>
      </c>
      <c r="W31" s="109">
        <f>'matrice CS_2021_CQEP'!W31+'matrice CS_201015_CQEP'!W31</f>
        <v>0</v>
      </c>
      <c r="X31" s="109">
        <f>'matrice CS_2021_CQEP'!X31+'matrice CS_201015_CQEP'!X31</f>
        <v>2</v>
      </c>
      <c r="Y31" s="109">
        <f>'matrice CS_2021_CQEP'!Y31+'matrice CS_201015_CQEP'!Y31</f>
        <v>3</v>
      </c>
      <c r="Z31" s="109">
        <f>'matrice CS_2021_CQEP'!Z31+'matrice CS_201015_CQEP'!Z31</f>
        <v>0</v>
      </c>
      <c r="AA31" s="109">
        <f>'matrice CS_2021_CQEP'!AA31+'matrice CS_201015_CQEP'!AA31</f>
        <v>0</v>
      </c>
      <c r="AB31" s="109">
        <f>'matrice CS_2021_CQEP'!AB31+'matrice CS_201015_CQEP'!AB31</f>
        <v>1</v>
      </c>
      <c r="AC31" s="109">
        <f>'matrice CS_2021_CQEP'!AC31+'matrice CS_201015_CQEP'!AC31</f>
        <v>30</v>
      </c>
      <c r="AD31" s="109">
        <f>'matrice CS_2021_CQEP'!AD31+'matrice CS_201015_CQEP'!AD31</f>
        <v>1</v>
      </c>
      <c r="AE31" s="109">
        <f>'matrice CS_2021_CQEP'!AE31+'matrice CS_201015_CQEP'!AE31</f>
        <v>0</v>
      </c>
      <c r="AF31" s="109"/>
      <c r="AG31" s="109">
        <f>'matrice CS_2021_CQEP'!AG31+'matrice CS_201015_CQEP'!AG31</f>
        <v>1</v>
      </c>
      <c r="AH31" s="109">
        <f>'matrice CS_2021_CQEP'!AH31+'matrice CS_201015_CQEP'!AH31</f>
        <v>0</v>
      </c>
      <c r="AI31" s="109">
        <f>'matrice CS_2021_CQEP'!AI31+'matrice CS_201015_CQEP'!AI31</f>
        <v>0</v>
      </c>
      <c r="AJ31" s="181">
        <f>'matrice CS_2021_CQEP'!AJ31+'matrice CS_201015_CQEP'!AJ31</f>
        <v>17</v>
      </c>
      <c r="AK31" s="18"/>
    </row>
    <row r="32" spans="1:37" x14ac:dyDescent="0.25">
      <c r="A32" s="70" t="s">
        <v>181</v>
      </c>
      <c r="B32" s="160" t="s">
        <v>89</v>
      </c>
      <c r="C32" s="58">
        <f t="shared" si="0"/>
        <v>52</v>
      </c>
      <c r="D32" s="180">
        <f>'matrice CS_2021_CQEP'!D32+'matrice CS_201015_CQEP'!D32</f>
        <v>0</v>
      </c>
      <c r="E32" s="109">
        <f>'matrice CS_2021_CQEP'!E32+'matrice CS_201015_CQEP'!E32</f>
        <v>0</v>
      </c>
      <c r="F32" s="109">
        <f>'matrice CS_2021_CQEP'!F32+'matrice CS_201015_CQEP'!F32</f>
        <v>1</v>
      </c>
      <c r="G32" s="109">
        <f>'matrice CS_2021_CQEP'!G32+'matrice CS_201015_CQEP'!G32</f>
        <v>0</v>
      </c>
      <c r="H32" s="109">
        <f>'matrice CS_2021_CQEP'!H32+'matrice CS_201015_CQEP'!H32</f>
        <v>0</v>
      </c>
      <c r="I32" s="109">
        <f>'matrice CS_2021_CQEP'!I32+'matrice CS_201015_CQEP'!I32</f>
        <v>0</v>
      </c>
      <c r="J32" s="109">
        <f>'matrice CS_2021_CQEP'!J32+'matrice CS_201015_CQEP'!J32</f>
        <v>0</v>
      </c>
      <c r="K32" s="109">
        <f>'matrice CS_2021_CQEP'!K32+'matrice CS_201015_CQEP'!K32</f>
        <v>0</v>
      </c>
      <c r="L32" s="109">
        <f>'matrice CS_2021_CQEP'!L32+'matrice CS_201015_CQEP'!L32</f>
        <v>0</v>
      </c>
      <c r="M32" s="109">
        <f>'matrice CS_2021_CQEP'!M32+'matrice CS_201015_CQEP'!M32</f>
        <v>0</v>
      </c>
      <c r="N32" s="109">
        <f>'matrice CS_2021_CQEP'!N32+'matrice CS_201015_CQEP'!N32</f>
        <v>0</v>
      </c>
      <c r="O32" s="109">
        <f>'matrice CS_2021_CQEP'!O32+'matrice CS_201015_CQEP'!O32</f>
        <v>0</v>
      </c>
      <c r="P32" s="109">
        <f>'matrice CS_2021_CQEP'!P32+'matrice CS_201015_CQEP'!P32</f>
        <v>0</v>
      </c>
      <c r="Q32" s="109">
        <f>'matrice CS_2021_CQEP'!Q32+'matrice CS_201015_CQEP'!Q32</f>
        <v>0</v>
      </c>
      <c r="R32" s="109">
        <f>'matrice CS_2021_CQEP'!R32+'matrice CS_201015_CQEP'!R32</f>
        <v>1</v>
      </c>
      <c r="S32" s="109">
        <f>'matrice CS_2021_CQEP'!S32+'matrice CS_201015_CQEP'!S32</f>
        <v>15</v>
      </c>
      <c r="T32" s="109">
        <f>'matrice CS_2021_CQEP'!T32+'matrice CS_201015_CQEP'!T32</f>
        <v>0</v>
      </c>
      <c r="U32" s="109">
        <f>'matrice CS_2021_CQEP'!U32+'matrice CS_201015_CQEP'!U32</f>
        <v>0</v>
      </c>
      <c r="V32" s="109">
        <f>'matrice CS_2021_CQEP'!V32+'matrice CS_201015_CQEP'!V32</f>
        <v>0</v>
      </c>
      <c r="W32" s="109">
        <f>'matrice CS_2021_CQEP'!W32+'matrice CS_201015_CQEP'!W32</f>
        <v>0</v>
      </c>
      <c r="X32" s="109">
        <f>'matrice CS_2021_CQEP'!X32+'matrice CS_201015_CQEP'!X32</f>
        <v>0</v>
      </c>
      <c r="Y32" s="109">
        <f>'matrice CS_2021_CQEP'!Y32+'matrice CS_201015_CQEP'!Y32</f>
        <v>3</v>
      </c>
      <c r="Z32" s="109">
        <f>'matrice CS_2021_CQEP'!Z32+'matrice CS_201015_CQEP'!Z32</f>
        <v>13</v>
      </c>
      <c r="AA32" s="109">
        <f>'matrice CS_2021_CQEP'!AA32+'matrice CS_201015_CQEP'!AA32</f>
        <v>0</v>
      </c>
      <c r="AB32" s="109">
        <f>'matrice CS_2021_CQEP'!AB32+'matrice CS_201015_CQEP'!AB32</f>
        <v>0</v>
      </c>
      <c r="AC32" s="109">
        <f>'matrice CS_2021_CQEP'!AC32+'matrice CS_201015_CQEP'!AC32</f>
        <v>5</v>
      </c>
      <c r="AD32" s="109">
        <f>'matrice CS_2021_CQEP'!AD32+'matrice CS_201015_CQEP'!AD32</f>
        <v>4</v>
      </c>
      <c r="AE32" s="109">
        <f>'matrice CS_2021_CQEP'!AE32+'matrice CS_201015_CQEP'!AE32</f>
        <v>0</v>
      </c>
      <c r="AF32" s="109">
        <f>'matrice CS_2021_CQEP'!AF32+'matrice CS_201015_CQEP'!AF32</f>
        <v>1</v>
      </c>
      <c r="AG32" s="109"/>
      <c r="AH32" s="109">
        <f>'matrice CS_2021_CQEP'!AH32+'matrice CS_201015_CQEP'!AH32</f>
        <v>0</v>
      </c>
      <c r="AI32" s="109">
        <f>'matrice CS_2021_CQEP'!AI32+'matrice CS_201015_CQEP'!AI32</f>
        <v>0</v>
      </c>
      <c r="AJ32" s="181">
        <f>'matrice CS_2021_CQEP'!AJ32+'matrice CS_201015_CQEP'!AJ32</f>
        <v>9</v>
      </c>
      <c r="AK32" s="18"/>
    </row>
    <row r="33" spans="1:37" x14ac:dyDescent="0.25">
      <c r="A33" s="70" t="s">
        <v>182</v>
      </c>
      <c r="B33" s="160" t="s">
        <v>90</v>
      </c>
      <c r="C33" s="58">
        <f t="shared" si="0"/>
        <v>0</v>
      </c>
      <c r="D33" s="180">
        <f>'matrice CS_2021_CQEP'!D33+'matrice CS_201015_CQEP'!D33</f>
        <v>0</v>
      </c>
      <c r="E33" s="109">
        <f>'matrice CS_2021_CQEP'!E33+'matrice CS_201015_CQEP'!E33</f>
        <v>0</v>
      </c>
      <c r="F33" s="109">
        <f>'matrice CS_2021_CQEP'!F33+'matrice CS_201015_CQEP'!F33</f>
        <v>0</v>
      </c>
      <c r="G33" s="109">
        <f>'matrice CS_2021_CQEP'!G33+'matrice CS_201015_CQEP'!G33</f>
        <v>0</v>
      </c>
      <c r="H33" s="109">
        <f>'matrice CS_2021_CQEP'!H33+'matrice CS_201015_CQEP'!H33</f>
        <v>0</v>
      </c>
      <c r="I33" s="109">
        <f>'matrice CS_2021_CQEP'!I33+'matrice CS_201015_CQEP'!I33</f>
        <v>0</v>
      </c>
      <c r="J33" s="109">
        <f>'matrice CS_2021_CQEP'!J33+'matrice CS_201015_CQEP'!J33</f>
        <v>0</v>
      </c>
      <c r="K33" s="109">
        <f>'matrice CS_2021_CQEP'!K33+'matrice CS_201015_CQEP'!K33</f>
        <v>0</v>
      </c>
      <c r="L33" s="109">
        <f>'matrice CS_2021_CQEP'!L33+'matrice CS_201015_CQEP'!L33</f>
        <v>0</v>
      </c>
      <c r="M33" s="109">
        <f>'matrice CS_2021_CQEP'!M33+'matrice CS_201015_CQEP'!M33</f>
        <v>0</v>
      </c>
      <c r="N33" s="109">
        <f>'matrice CS_2021_CQEP'!N33+'matrice CS_201015_CQEP'!N33</f>
        <v>0</v>
      </c>
      <c r="O33" s="109">
        <f>'matrice CS_2021_CQEP'!O33+'matrice CS_201015_CQEP'!O33</f>
        <v>0</v>
      </c>
      <c r="P33" s="109">
        <f>'matrice CS_2021_CQEP'!P33+'matrice CS_201015_CQEP'!P33</f>
        <v>0</v>
      </c>
      <c r="Q33" s="109">
        <f>'matrice CS_2021_CQEP'!Q33+'matrice CS_201015_CQEP'!Q33</f>
        <v>0</v>
      </c>
      <c r="R33" s="109">
        <f>'matrice CS_2021_CQEP'!R33+'matrice CS_201015_CQEP'!R33</f>
        <v>0</v>
      </c>
      <c r="S33" s="109">
        <f>'matrice CS_2021_CQEP'!S33+'matrice CS_201015_CQEP'!S33</f>
        <v>0</v>
      </c>
      <c r="T33" s="109">
        <f>'matrice CS_2021_CQEP'!T33+'matrice CS_201015_CQEP'!T33</f>
        <v>0</v>
      </c>
      <c r="U33" s="109">
        <f>'matrice CS_2021_CQEP'!U33+'matrice CS_201015_CQEP'!U33</f>
        <v>0</v>
      </c>
      <c r="V33" s="109">
        <f>'matrice CS_2021_CQEP'!V33+'matrice CS_201015_CQEP'!V33</f>
        <v>0</v>
      </c>
      <c r="W33" s="109">
        <f>'matrice CS_2021_CQEP'!W33+'matrice CS_201015_CQEP'!W33</f>
        <v>0</v>
      </c>
      <c r="X33" s="109">
        <f>'matrice CS_2021_CQEP'!X33+'matrice CS_201015_CQEP'!X33</f>
        <v>0</v>
      </c>
      <c r="Y33" s="109">
        <f>'matrice CS_2021_CQEP'!Y33+'matrice CS_201015_CQEP'!Y33</f>
        <v>0</v>
      </c>
      <c r="Z33" s="109">
        <f>'matrice CS_2021_CQEP'!Z33+'matrice CS_201015_CQEP'!Z33</f>
        <v>0</v>
      </c>
      <c r="AA33" s="109">
        <f>'matrice CS_2021_CQEP'!AA33+'matrice CS_201015_CQEP'!AA33</f>
        <v>0</v>
      </c>
      <c r="AB33" s="109">
        <f>'matrice CS_2021_CQEP'!AB33+'matrice CS_201015_CQEP'!AB33</f>
        <v>0</v>
      </c>
      <c r="AC33" s="109">
        <f>'matrice CS_2021_CQEP'!AC33+'matrice CS_201015_CQEP'!AC33</f>
        <v>0</v>
      </c>
      <c r="AD33" s="109">
        <f>'matrice CS_2021_CQEP'!AD33+'matrice CS_201015_CQEP'!AD33</f>
        <v>0</v>
      </c>
      <c r="AE33" s="109">
        <f>'matrice CS_2021_CQEP'!AE33+'matrice CS_201015_CQEP'!AE33</f>
        <v>0</v>
      </c>
      <c r="AF33" s="109">
        <f>'matrice CS_2021_CQEP'!AF33+'matrice CS_201015_CQEP'!AF33</f>
        <v>0</v>
      </c>
      <c r="AG33" s="109">
        <f>'matrice CS_2021_CQEP'!AG33+'matrice CS_201015_CQEP'!AG33</f>
        <v>0</v>
      </c>
      <c r="AH33" s="109"/>
      <c r="AI33" s="109">
        <f>'matrice CS_2021_CQEP'!AI33+'matrice CS_201015_CQEP'!AI33</f>
        <v>0</v>
      </c>
      <c r="AJ33" s="181">
        <f>'matrice CS_2021_CQEP'!AJ33+'matrice CS_201015_CQEP'!AJ33</f>
        <v>0</v>
      </c>
      <c r="AK33" s="18"/>
    </row>
    <row r="34" spans="1:37" x14ac:dyDescent="0.25">
      <c r="A34" s="70" t="s">
        <v>183</v>
      </c>
      <c r="B34" s="160" t="s">
        <v>91</v>
      </c>
      <c r="C34" s="58">
        <f t="shared" si="0"/>
        <v>0</v>
      </c>
      <c r="D34" s="180">
        <f>'matrice CS_2021_CQEP'!D34+'matrice CS_201015_CQEP'!D34</f>
        <v>0</v>
      </c>
      <c r="E34" s="109">
        <f>'matrice CS_2021_CQEP'!E34+'matrice CS_201015_CQEP'!E34</f>
        <v>0</v>
      </c>
      <c r="F34" s="109">
        <f>'matrice CS_2021_CQEP'!F34+'matrice CS_201015_CQEP'!F34</f>
        <v>0</v>
      </c>
      <c r="G34" s="109">
        <f>'matrice CS_2021_CQEP'!G34+'matrice CS_201015_CQEP'!G34</f>
        <v>0</v>
      </c>
      <c r="H34" s="109">
        <f>'matrice CS_2021_CQEP'!H34+'matrice CS_201015_CQEP'!H34</f>
        <v>0</v>
      </c>
      <c r="I34" s="109">
        <f>'matrice CS_2021_CQEP'!I34+'matrice CS_201015_CQEP'!I34</f>
        <v>0</v>
      </c>
      <c r="J34" s="109">
        <f>'matrice CS_2021_CQEP'!J34+'matrice CS_201015_CQEP'!J34</f>
        <v>0</v>
      </c>
      <c r="K34" s="109">
        <f>'matrice CS_2021_CQEP'!K34+'matrice CS_201015_CQEP'!K34</f>
        <v>0</v>
      </c>
      <c r="L34" s="109">
        <f>'matrice CS_2021_CQEP'!L34+'matrice CS_201015_CQEP'!L34</f>
        <v>0</v>
      </c>
      <c r="M34" s="109">
        <f>'matrice CS_2021_CQEP'!M34+'matrice CS_201015_CQEP'!M34</f>
        <v>0</v>
      </c>
      <c r="N34" s="109">
        <f>'matrice CS_2021_CQEP'!N34+'matrice CS_201015_CQEP'!N34</f>
        <v>0</v>
      </c>
      <c r="O34" s="109">
        <f>'matrice CS_2021_CQEP'!O34+'matrice CS_201015_CQEP'!O34</f>
        <v>0</v>
      </c>
      <c r="P34" s="109">
        <f>'matrice CS_2021_CQEP'!P34+'matrice CS_201015_CQEP'!P34</f>
        <v>0</v>
      </c>
      <c r="Q34" s="109">
        <f>'matrice CS_2021_CQEP'!Q34+'matrice CS_201015_CQEP'!Q34</f>
        <v>0</v>
      </c>
      <c r="R34" s="109">
        <f>'matrice CS_2021_CQEP'!R34+'matrice CS_201015_CQEP'!R34</f>
        <v>0</v>
      </c>
      <c r="S34" s="109">
        <f>'matrice CS_2021_CQEP'!S34+'matrice CS_201015_CQEP'!S34</f>
        <v>0</v>
      </c>
      <c r="T34" s="109">
        <f>'matrice CS_2021_CQEP'!T34+'matrice CS_201015_CQEP'!T34</f>
        <v>0</v>
      </c>
      <c r="U34" s="109">
        <f>'matrice CS_2021_CQEP'!U34+'matrice CS_201015_CQEP'!U34</f>
        <v>0</v>
      </c>
      <c r="V34" s="109">
        <f>'matrice CS_2021_CQEP'!V34+'matrice CS_201015_CQEP'!V34</f>
        <v>0</v>
      </c>
      <c r="W34" s="109">
        <f>'matrice CS_2021_CQEP'!W34+'matrice CS_201015_CQEP'!W34</f>
        <v>0</v>
      </c>
      <c r="X34" s="109">
        <f>'matrice CS_2021_CQEP'!X34+'matrice CS_201015_CQEP'!X34</f>
        <v>0</v>
      </c>
      <c r="Y34" s="109">
        <f>'matrice CS_2021_CQEP'!Y34+'matrice CS_201015_CQEP'!Y34</f>
        <v>0</v>
      </c>
      <c r="Z34" s="109">
        <f>'matrice CS_2021_CQEP'!Z34+'matrice CS_201015_CQEP'!Z34</f>
        <v>0</v>
      </c>
      <c r="AA34" s="109">
        <f>'matrice CS_2021_CQEP'!AA34+'matrice CS_201015_CQEP'!AA34</f>
        <v>0</v>
      </c>
      <c r="AB34" s="109">
        <f>'matrice CS_2021_CQEP'!AB34+'matrice CS_201015_CQEP'!AB34</f>
        <v>0</v>
      </c>
      <c r="AC34" s="109">
        <f>'matrice CS_2021_CQEP'!AC34+'matrice CS_201015_CQEP'!AC34</f>
        <v>0</v>
      </c>
      <c r="AD34" s="109">
        <f>'matrice CS_2021_CQEP'!AD34+'matrice CS_201015_CQEP'!AD34</f>
        <v>0</v>
      </c>
      <c r="AE34" s="109">
        <f>'matrice CS_2021_CQEP'!AE34+'matrice CS_201015_CQEP'!AE34</f>
        <v>0</v>
      </c>
      <c r="AF34" s="109">
        <f>'matrice CS_2021_CQEP'!AF34+'matrice CS_201015_CQEP'!AF34</f>
        <v>0</v>
      </c>
      <c r="AG34" s="109">
        <f>'matrice CS_2021_CQEP'!AG34+'matrice CS_201015_CQEP'!AG34</f>
        <v>0</v>
      </c>
      <c r="AH34" s="109">
        <f>'matrice CS_2021_CQEP'!AH34+'matrice CS_201015_CQEP'!AH34</f>
        <v>0</v>
      </c>
      <c r="AI34" s="109"/>
      <c r="AJ34" s="181">
        <f>'matrice CS_2021_CQEP'!AJ34+'matrice CS_201015_CQEP'!AJ34</f>
        <v>0</v>
      </c>
      <c r="AK34" s="18"/>
    </row>
    <row r="35" spans="1:37" ht="15.75" thickBot="1" x14ac:dyDescent="0.3">
      <c r="A35" s="72" t="s">
        <v>184</v>
      </c>
      <c r="B35" s="161" t="s">
        <v>92</v>
      </c>
      <c r="C35" s="60">
        <f t="shared" si="0"/>
        <v>461</v>
      </c>
      <c r="D35" s="182">
        <f>'matrice CS_2021_CQEP'!D35+'matrice CS_201015_CQEP'!D35</f>
        <v>15</v>
      </c>
      <c r="E35" s="183">
        <f>'matrice CS_2021_CQEP'!E35+'matrice CS_201015_CQEP'!E35</f>
        <v>32</v>
      </c>
      <c r="F35" s="183">
        <f>'matrice CS_2021_CQEP'!F35+'matrice CS_201015_CQEP'!F35</f>
        <v>92</v>
      </c>
      <c r="G35" s="183">
        <f>'matrice CS_2021_CQEP'!G35+'matrice CS_201015_CQEP'!G35</f>
        <v>25</v>
      </c>
      <c r="H35" s="183">
        <f>'matrice CS_2021_CQEP'!H35+'matrice CS_201015_CQEP'!H35</f>
        <v>0</v>
      </c>
      <c r="I35" s="183">
        <f>'matrice CS_2021_CQEP'!I35+'matrice CS_201015_CQEP'!I35</f>
        <v>0</v>
      </c>
      <c r="J35" s="183">
        <f>'matrice CS_2021_CQEP'!J35+'matrice CS_201015_CQEP'!J35</f>
        <v>0</v>
      </c>
      <c r="K35" s="183">
        <f>'matrice CS_2021_CQEP'!K35+'matrice CS_201015_CQEP'!K35</f>
        <v>0</v>
      </c>
      <c r="L35" s="183">
        <f>'matrice CS_2021_CQEP'!L35+'matrice CS_201015_CQEP'!L35</f>
        <v>1</v>
      </c>
      <c r="M35" s="183">
        <f>'matrice CS_2021_CQEP'!M35+'matrice CS_201015_CQEP'!M35</f>
        <v>0</v>
      </c>
      <c r="N35" s="183">
        <f>'matrice CS_2021_CQEP'!N35+'matrice CS_201015_CQEP'!N35</f>
        <v>0</v>
      </c>
      <c r="O35" s="183">
        <f>'matrice CS_2021_CQEP'!O35+'matrice CS_201015_CQEP'!O35</f>
        <v>0</v>
      </c>
      <c r="P35" s="183">
        <f>'matrice CS_2021_CQEP'!P35+'matrice CS_201015_CQEP'!P35</f>
        <v>1</v>
      </c>
      <c r="Q35" s="183">
        <f>'matrice CS_2021_CQEP'!Q35+'matrice CS_201015_CQEP'!Q35</f>
        <v>1</v>
      </c>
      <c r="R35" s="183">
        <f>'matrice CS_2021_CQEP'!R35+'matrice CS_201015_CQEP'!R35</f>
        <v>94</v>
      </c>
      <c r="S35" s="183">
        <f>'matrice CS_2021_CQEP'!S35+'matrice CS_201015_CQEP'!S35</f>
        <v>8</v>
      </c>
      <c r="T35" s="183">
        <f>'matrice CS_2021_CQEP'!T35+'matrice CS_201015_CQEP'!T35</f>
        <v>0</v>
      </c>
      <c r="U35" s="183">
        <f>'matrice CS_2021_CQEP'!U35+'matrice CS_201015_CQEP'!U35</f>
        <v>2</v>
      </c>
      <c r="V35" s="183">
        <f>'matrice CS_2021_CQEP'!V35+'matrice CS_201015_CQEP'!V35</f>
        <v>0</v>
      </c>
      <c r="W35" s="183">
        <f>'matrice CS_2021_CQEP'!W35+'matrice CS_201015_CQEP'!W35</f>
        <v>32</v>
      </c>
      <c r="X35" s="183">
        <f>'matrice CS_2021_CQEP'!X35+'matrice CS_201015_CQEP'!X35</f>
        <v>28</v>
      </c>
      <c r="Y35" s="183">
        <f>'matrice CS_2021_CQEP'!Y35+'matrice CS_201015_CQEP'!Y35</f>
        <v>55</v>
      </c>
      <c r="Z35" s="183">
        <f>'matrice CS_2021_CQEP'!Z35+'matrice CS_201015_CQEP'!Z35</f>
        <v>2</v>
      </c>
      <c r="AA35" s="183">
        <f>'matrice CS_2021_CQEP'!AA35+'matrice CS_201015_CQEP'!AA35</f>
        <v>0</v>
      </c>
      <c r="AB35" s="183">
        <f>'matrice CS_2021_CQEP'!AB35+'matrice CS_201015_CQEP'!AB35</f>
        <v>0</v>
      </c>
      <c r="AC35" s="183">
        <f>'matrice CS_2021_CQEP'!AC35+'matrice CS_201015_CQEP'!AC35</f>
        <v>35</v>
      </c>
      <c r="AD35" s="183">
        <f>'matrice CS_2021_CQEP'!AD35+'matrice CS_201015_CQEP'!AD35</f>
        <v>1</v>
      </c>
      <c r="AE35" s="183">
        <f>'matrice CS_2021_CQEP'!AE35+'matrice CS_201015_CQEP'!AE35</f>
        <v>0</v>
      </c>
      <c r="AF35" s="183">
        <f>'matrice CS_2021_CQEP'!AF35+'matrice CS_201015_CQEP'!AF35</f>
        <v>32</v>
      </c>
      <c r="AG35" s="183">
        <f>'matrice CS_2021_CQEP'!AG35+'matrice CS_201015_CQEP'!AG35</f>
        <v>5</v>
      </c>
      <c r="AH35" s="183">
        <f>'matrice CS_2021_CQEP'!AH35+'matrice CS_201015_CQEP'!AH35</f>
        <v>0</v>
      </c>
      <c r="AI35" s="183">
        <f>'matrice CS_2021_CQEP'!AI35+'matrice CS_201015_CQEP'!AI35</f>
        <v>0</v>
      </c>
      <c r="AJ35" s="120"/>
      <c r="AK35" s="18"/>
    </row>
    <row r="36" spans="1:37" ht="15.75" thickBot="1" x14ac:dyDescent="0.3">
      <c r="A36" s="54"/>
      <c r="B36" s="325" t="s">
        <v>185</v>
      </c>
      <c r="C36" s="326"/>
      <c r="D36" s="59">
        <f>SUM(D3:D35)</f>
        <v>38</v>
      </c>
      <c r="E36" s="55">
        <f t="shared" ref="E36:AJ36" si="1">SUM(E3:E35)</f>
        <v>150</v>
      </c>
      <c r="F36" s="55">
        <f t="shared" si="1"/>
        <v>155</v>
      </c>
      <c r="G36" s="55">
        <f t="shared" si="1"/>
        <v>165</v>
      </c>
      <c r="H36" s="55">
        <f t="shared" si="1"/>
        <v>0</v>
      </c>
      <c r="I36" s="55">
        <f t="shared" si="1"/>
        <v>0</v>
      </c>
      <c r="J36" s="55">
        <f t="shared" si="1"/>
        <v>0</v>
      </c>
      <c r="K36" s="55">
        <f t="shared" si="1"/>
        <v>0</v>
      </c>
      <c r="L36" s="55">
        <f t="shared" si="1"/>
        <v>8</v>
      </c>
      <c r="M36" s="55">
        <f t="shared" si="1"/>
        <v>7</v>
      </c>
      <c r="N36" s="55">
        <f t="shared" si="1"/>
        <v>0</v>
      </c>
      <c r="O36" s="55">
        <f t="shared" si="1"/>
        <v>0</v>
      </c>
      <c r="P36" s="55">
        <f t="shared" si="1"/>
        <v>1</v>
      </c>
      <c r="Q36" s="55">
        <f t="shared" si="1"/>
        <v>1</v>
      </c>
      <c r="R36" s="55">
        <f t="shared" si="1"/>
        <v>222</v>
      </c>
      <c r="S36" s="55">
        <f t="shared" si="1"/>
        <v>96</v>
      </c>
      <c r="T36" s="55">
        <f t="shared" si="1"/>
        <v>0</v>
      </c>
      <c r="U36" s="55">
        <f t="shared" si="1"/>
        <v>11</v>
      </c>
      <c r="V36" s="55">
        <f t="shared" si="1"/>
        <v>2</v>
      </c>
      <c r="W36" s="55">
        <f t="shared" si="1"/>
        <v>130</v>
      </c>
      <c r="X36" s="55">
        <f t="shared" si="1"/>
        <v>57</v>
      </c>
      <c r="Y36" s="55">
        <f t="shared" si="1"/>
        <v>146</v>
      </c>
      <c r="Z36" s="55">
        <f t="shared" si="1"/>
        <v>67</v>
      </c>
      <c r="AA36" s="55">
        <f t="shared" si="1"/>
        <v>0</v>
      </c>
      <c r="AB36" s="55">
        <f t="shared" si="1"/>
        <v>1</v>
      </c>
      <c r="AC36" s="55">
        <f t="shared" si="1"/>
        <v>114</v>
      </c>
      <c r="AD36" s="55">
        <f t="shared" si="1"/>
        <v>60</v>
      </c>
      <c r="AE36" s="55">
        <f t="shared" si="1"/>
        <v>1</v>
      </c>
      <c r="AF36" s="55">
        <f t="shared" si="1"/>
        <v>128</v>
      </c>
      <c r="AG36" s="55">
        <f t="shared" si="1"/>
        <v>44</v>
      </c>
      <c r="AH36" s="55">
        <f t="shared" si="1"/>
        <v>1</v>
      </c>
      <c r="AI36" s="55">
        <f t="shared" si="1"/>
        <v>13</v>
      </c>
      <c r="AJ36" s="56">
        <f t="shared" si="1"/>
        <v>466</v>
      </c>
      <c r="AK36" s="18"/>
    </row>
    <row r="37" spans="1:37" ht="45" customHeight="1" x14ac:dyDescent="0.25">
      <c r="A37" s="50"/>
      <c r="B37" s="51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</row>
  </sheetData>
  <mergeCells count="1">
    <mergeCell ref="B36:C36"/>
  </mergeCells>
  <conditionalFormatting sqref="C3:C35 D36:AJ36">
    <cfRule type="cellIs" dxfId="7" priority="1" operator="equal">
      <formula>0</formula>
    </cfRule>
  </conditionalFormatting>
  <conditionalFormatting sqref="D3:AJ35">
    <cfRule type="containsBlanks" dxfId="6" priority="3">
      <formula>LEN(TRIM(D3))=0</formula>
    </cfRule>
    <cfRule type="cellIs" dxfId="5" priority="4" operator="equal">
      <formula>0</formula>
    </cfRule>
    <cfRule type="colorScale" priority="5">
      <colorScale>
        <cfvo type="num" val="1"/>
        <cfvo type="num" val="5"/>
        <cfvo type="max"/>
        <color rgb="FF63BE7B"/>
        <color rgb="FFFFEB84"/>
        <color rgb="FFF8696B"/>
      </colorScale>
    </cfRule>
  </conditionalFormatting>
  <conditionalFormatting sqref="D36:AJ36 C3:C35">
    <cfRule type="colorScale" priority="2">
      <colorScale>
        <cfvo type="num" val="1"/>
        <cfvo type="max"/>
        <color rgb="FFFF99FF"/>
        <color rgb="FF7030A0"/>
      </colorScale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57"/>
  <sheetViews>
    <sheetView workbookViewId="0">
      <pane xSplit="3" ySplit="2" topLeftCell="D21" activePane="bottomRight" state="frozen"/>
      <selection pane="topRight" activeCell="D1" sqref="D1"/>
      <selection pane="bottomLeft" activeCell="A3" sqref="A3"/>
      <selection pane="bottomRight" activeCell="N60" sqref="N60"/>
    </sheetView>
  </sheetViews>
  <sheetFormatPr baseColWidth="10" defaultRowHeight="15" x14ac:dyDescent="0.25"/>
  <cols>
    <col min="1" max="1" width="35.85546875" style="46" customWidth="1"/>
    <col min="2" max="2" width="7.28515625" style="45" customWidth="1"/>
    <col min="3" max="3" width="4.42578125" customWidth="1"/>
    <col min="4" max="56" width="4.140625" customWidth="1"/>
  </cols>
  <sheetData>
    <row r="1" spans="1:57" s="44" customFormat="1" ht="132" customHeight="1" x14ac:dyDescent="0.2">
      <c r="A1" s="65" t="s">
        <v>240</v>
      </c>
      <c r="B1" s="57"/>
      <c r="C1" s="91" t="s">
        <v>187</v>
      </c>
      <c r="D1" s="193" t="s">
        <v>99</v>
      </c>
      <c r="E1" s="194" t="s">
        <v>100</v>
      </c>
      <c r="F1" s="194" t="s">
        <v>101</v>
      </c>
      <c r="G1" s="194" t="s">
        <v>102</v>
      </c>
      <c r="H1" s="194" t="s">
        <v>103</v>
      </c>
      <c r="I1" s="194" t="s">
        <v>104</v>
      </c>
      <c r="J1" s="194" t="s">
        <v>105</v>
      </c>
      <c r="K1" s="195" t="s">
        <v>106</v>
      </c>
      <c r="L1" s="195" t="s">
        <v>107</v>
      </c>
      <c r="M1" s="195" t="s">
        <v>108</v>
      </c>
      <c r="N1" s="195" t="s">
        <v>109</v>
      </c>
      <c r="O1" s="196" t="s">
        <v>110</v>
      </c>
      <c r="P1" s="196" t="s">
        <v>111</v>
      </c>
      <c r="Q1" s="197" t="s">
        <v>112</v>
      </c>
      <c r="R1" s="198" t="s">
        <v>113</v>
      </c>
      <c r="S1" s="198" t="s">
        <v>114</v>
      </c>
      <c r="T1" s="198" t="s">
        <v>115</v>
      </c>
      <c r="U1" s="198" t="s">
        <v>116</v>
      </c>
      <c r="V1" s="198" t="s">
        <v>117</v>
      </c>
      <c r="W1" s="199" t="s">
        <v>118</v>
      </c>
      <c r="X1" s="200" t="s">
        <v>119</v>
      </c>
      <c r="Y1" s="200" t="s">
        <v>120</v>
      </c>
      <c r="Z1" s="200" t="s">
        <v>121</v>
      </c>
      <c r="AA1" s="200" t="s">
        <v>122</v>
      </c>
      <c r="AB1" s="200" t="s">
        <v>123</v>
      </c>
      <c r="AC1" s="200" t="s">
        <v>124</v>
      </c>
      <c r="AD1" s="201" t="s">
        <v>125</v>
      </c>
      <c r="AE1" s="201" t="s">
        <v>126</v>
      </c>
      <c r="AF1" s="201" t="s">
        <v>127</v>
      </c>
      <c r="AG1" s="201" t="s">
        <v>128</v>
      </c>
      <c r="AH1" s="201" t="s">
        <v>129</v>
      </c>
      <c r="AI1" s="202" t="s">
        <v>130</v>
      </c>
      <c r="AJ1" s="202" t="s">
        <v>131</v>
      </c>
      <c r="AK1" s="202" t="s">
        <v>132</v>
      </c>
      <c r="AL1" s="202" t="s">
        <v>133</v>
      </c>
      <c r="AM1" s="202" t="s">
        <v>134</v>
      </c>
      <c r="AN1" s="202" t="s">
        <v>135</v>
      </c>
      <c r="AO1" s="202" t="s">
        <v>136</v>
      </c>
      <c r="AP1" s="203" t="s">
        <v>137</v>
      </c>
      <c r="AQ1" s="203" t="s">
        <v>138</v>
      </c>
      <c r="AR1" s="203" t="s">
        <v>139</v>
      </c>
      <c r="AS1" s="203" t="s">
        <v>140</v>
      </c>
      <c r="AT1" s="203" t="s">
        <v>141</v>
      </c>
      <c r="AU1" s="203" t="s">
        <v>142</v>
      </c>
      <c r="AV1" s="203" t="s">
        <v>143</v>
      </c>
      <c r="AW1" s="203" t="s">
        <v>144</v>
      </c>
      <c r="AX1" s="203" t="s">
        <v>145</v>
      </c>
      <c r="AY1" s="204" t="s">
        <v>146</v>
      </c>
      <c r="AZ1" s="204" t="s">
        <v>147</v>
      </c>
      <c r="BA1" s="204" t="s">
        <v>148</v>
      </c>
      <c r="BB1" s="204" t="s">
        <v>149</v>
      </c>
      <c r="BC1" s="204" t="s">
        <v>150</v>
      </c>
      <c r="BD1" s="205" t="s">
        <v>151</v>
      </c>
      <c r="BE1" s="49"/>
    </row>
    <row r="2" spans="1:57" ht="37.5" customHeight="1" thickBot="1" x14ac:dyDescent="0.3">
      <c r="A2" s="63" t="s">
        <v>186</v>
      </c>
      <c r="B2" s="61"/>
      <c r="C2" s="92"/>
      <c r="D2" s="122" t="s">
        <v>3</v>
      </c>
      <c r="E2" s="123" t="s">
        <v>4</v>
      </c>
      <c r="F2" s="123" t="s">
        <v>5</v>
      </c>
      <c r="G2" s="123" t="s">
        <v>6</v>
      </c>
      <c r="H2" s="123" t="s">
        <v>7</v>
      </c>
      <c r="I2" s="123" t="s">
        <v>8</v>
      </c>
      <c r="J2" s="123" t="s">
        <v>9</v>
      </c>
      <c r="K2" s="124" t="s">
        <v>10</v>
      </c>
      <c r="L2" s="124" t="s">
        <v>11</v>
      </c>
      <c r="M2" s="124" t="s">
        <v>12</v>
      </c>
      <c r="N2" s="124" t="s">
        <v>13</v>
      </c>
      <c r="O2" s="125" t="s">
        <v>14</v>
      </c>
      <c r="P2" s="125" t="s">
        <v>15</v>
      </c>
      <c r="Q2" s="126" t="s">
        <v>16</v>
      </c>
      <c r="R2" s="127" t="s">
        <v>17</v>
      </c>
      <c r="S2" s="127" t="s">
        <v>18</v>
      </c>
      <c r="T2" s="127" t="s">
        <v>19</v>
      </c>
      <c r="U2" s="127" t="s">
        <v>20</v>
      </c>
      <c r="V2" s="127" t="s">
        <v>21</v>
      </c>
      <c r="W2" s="192" t="s">
        <v>22</v>
      </c>
      <c r="X2" s="128" t="s">
        <v>23</v>
      </c>
      <c r="Y2" s="128" t="s">
        <v>24</v>
      </c>
      <c r="Z2" s="128" t="s">
        <v>25</v>
      </c>
      <c r="AA2" s="128" t="s">
        <v>26</v>
      </c>
      <c r="AB2" s="128" t="s">
        <v>27</v>
      </c>
      <c r="AC2" s="128" t="s">
        <v>28</v>
      </c>
      <c r="AD2" s="129" t="s">
        <v>29</v>
      </c>
      <c r="AE2" s="129" t="s">
        <v>30</v>
      </c>
      <c r="AF2" s="129" t="s">
        <v>31</v>
      </c>
      <c r="AG2" s="129" t="s">
        <v>32</v>
      </c>
      <c r="AH2" s="129" t="s">
        <v>33</v>
      </c>
      <c r="AI2" s="130" t="s">
        <v>34</v>
      </c>
      <c r="AJ2" s="130" t="s">
        <v>35</v>
      </c>
      <c r="AK2" s="130" t="s">
        <v>36</v>
      </c>
      <c r="AL2" s="130" t="s">
        <v>37</v>
      </c>
      <c r="AM2" s="130" t="s">
        <v>38</v>
      </c>
      <c r="AN2" s="130" t="s">
        <v>39</v>
      </c>
      <c r="AO2" s="130" t="s">
        <v>40</v>
      </c>
      <c r="AP2" s="131" t="s">
        <v>41</v>
      </c>
      <c r="AQ2" s="131" t="s">
        <v>42</v>
      </c>
      <c r="AR2" s="131" t="s">
        <v>43</v>
      </c>
      <c r="AS2" s="131" t="s">
        <v>44</v>
      </c>
      <c r="AT2" s="131" t="s">
        <v>45</v>
      </c>
      <c r="AU2" s="131" t="s">
        <v>46</v>
      </c>
      <c r="AV2" s="131" t="s">
        <v>47</v>
      </c>
      <c r="AW2" s="131" t="s">
        <v>48</v>
      </c>
      <c r="AX2" s="131" t="s">
        <v>49</v>
      </c>
      <c r="AY2" s="132" t="s">
        <v>50</v>
      </c>
      <c r="AZ2" s="133" t="s">
        <v>51</v>
      </c>
      <c r="BA2" s="133" t="s">
        <v>52</v>
      </c>
      <c r="BB2" s="133" t="s">
        <v>53</v>
      </c>
      <c r="BC2" s="133" t="s">
        <v>54</v>
      </c>
      <c r="BD2" s="134" t="s">
        <v>55</v>
      </c>
      <c r="BE2" s="18"/>
    </row>
    <row r="3" spans="1:57" x14ac:dyDescent="0.25">
      <c r="A3" s="97" t="s">
        <v>99</v>
      </c>
      <c r="B3" s="135" t="s">
        <v>3</v>
      </c>
      <c r="C3" s="93">
        <f>SUM(D3:BD3)</f>
        <v>36</v>
      </c>
      <c r="D3" s="105"/>
      <c r="E3" s="106">
        <v>5</v>
      </c>
      <c r="F3" s="106">
        <v>5</v>
      </c>
      <c r="G3" s="106"/>
      <c r="H3" s="106"/>
      <c r="I3" s="106">
        <v>4</v>
      </c>
      <c r="J3" s="106">
        <v>3</v>
      </c>
      <c r="K3" s="106"/>
      <c r="L3" s="106">
        <v>1</v>
      </c>
      <c r="M3" s="106"/>
      <c r="N3" s="106">
        <v>1</v>
      </c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>
        <v>1</v>
      </c>
      <c r="AP3" s="106"/>
      <c r="AQ3" s="106"/>
      <c r="AR3" s="106"/>
      <c r="AS3" s="106"/>
      <c r="AT3" s="106"/>
      <c r="AU3" s="106">
        <v>5</v>
      </c>
      <c r="AV3" s="106"/>
      <c r="AW3" s="106"/>
      <c r="AX3" s="106"/>
      <c r="AY3" s="106"/>
      <c r="AZ3" s="106"/>
      <c r="BA3" s="106">
        <v>1</v>
      </c>
      <c r="BB3" s="106">
        <v>3</v>
      </c>
      <c r="BC3" s="106">
        <v>1</v>
      </c>
      <c r="BD3" s="107">
        <v>6</v>
      </c>
      <c r="BE3" s="18"/>
    </row>
    <row r="4" spans="1:57" x14ac:dyDescent="0.25">
      <c r="A4" s="97" t="s">
        <v>100</v>
      </c>
      <c r="B4" s="135" t="s">
        <v>4</v>
      </c>
      <c r="C4" s="93">
        <f t="shared" ref="C4:C55" si="0">SUM(D4:BD4)</f>
        <v>2</v>
      </c>
      <c r="D4" s="108">
        <v>1</v>
      </c>
      <c r="E4" s="109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1">
        <v>1</v>
      </c>
      <c r="BE4" s="18"/>
    </row>
    <row r="5" spans="1:57" x14ac:dyDescent="0.25">
      <c r="A5" s="97" t="s">
        <v>101</v>
      </c>
      <c r="B5" s="135" t="s">
        <v>5</v>
      </c>
      <c r="C5" s="93">
        <f t="shared" si="0"/>
        <v>16</v>
      </c>
      <c r="D5" s="108">
        <v>10</v>
      </c>
      <c r="E5" s="110">
        <v>1</v>
      </c>
      <c r="F5" s="109"/>
      <c r="G5" s="110">
        <v>1</v>
      </c>
      <c r="H5" s="110"/>
      <c r="I5" s="110">
        <v>2</v>
      </c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1">
        <v>2</v>
      </c>
      <c r="BE5" s="18"/>
    </row>
    <row r="6" spans="1:57" x14ac:dyDescent="0.25">
      <c r="A6" s="97" t="s">
        <v>102</v>
      </c>
      <c r="B6" s="135" t="s">
        <v>6</v>
      </c>
      <c r="C6" s="93">
        <f t="shared" si="0"/>
        <v>4</v>
      </c>
      <c r="D6" s="108">
        <v>1</v>
      </c>
      <c r="E6" s="110"/>
      <c r="F6" s="110">
        <v>2</v>
      </c>
      <c r="G6" s="109"/>
      <c r="H6" s="110"/>
      <c r="I6" s="110"/>
      <c r="J6" s="110"/>
      <c r="K6" s="110"/>
      <c r="L6" s="110"/>
      <c r="M6" s="110">
        <v>1</v>
      </c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1"/>
      <c r="BE6" s="18"/>
    </row>
    <row r="7" spans="1:57" x14ac:dyDescent="0.25">
      <c r="A7" s="97" t="s">
        <v>103</v>
      </c>
      <c r="B7" s="135" t="s">
        <v>7</v>
      </c>
      <c r="C7" s="93">
        <f t="shared" si="0"/>
        <v>7</v>
      </c>
      <c r="D7" s="108">
        <v>3</v>
      </c>
      <c r="E7" s="110"/>
      <c r="F7" s="110"/>
      <c r="G7" s="110"/>
      <c r="H7" s="109"/>
      <c r="I7" s="110">
        <v>1</v>
      </c>
      <c r="J7" s="110">
        <v>1</v>
      </c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>
        <v>1</v>
      </c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>
        <v>1</v>
      </c>
      <c r="AV7" s="110"/>
      <c r="AW7" s="110"/>
      <c r="AX7" s="110"/>
      <c r="AY7" s="110"/>
      <c r="AZ7" s="110"/>
      <c r="BA7" s="110"/>
      <c r="BB7" s="110"/>
      <c r="BC7" s="110"/>
      <c r="BD7" s="111"/>
      <c r="BE7" s="18"/>
    </row>
    <row r="8" spans="1:57" x14ac:dyDescent="0.25">
      <c r="A8" s="97" t="s">
        <v>104</v>
      </c>
      <c r="B8" s="135" t="s">
        <v>8</v>
      </c>
      <c r="C8" s="93">
        <f t="shared" si="0"/>
        <v>21</v>
      </c>
      <c r="D8" s="108">
        <v>8</v>
      </c>
      <c r="E8" s="110"/>
      <c r="F8" s="110">
        <v>1</v>
      </c>
      <c r="G8" s="110">
        <v>2</v>
      </c>
      <c r="H8" s="110">
        <v>2</v>
      </c>
      <c r="I8" s="109"/>
      <c r="J8" s="110"/>
      <c r="K8" s="110"/>
      <c r="L8" s="110"/>
      <c r="M8" s="110"/>
      <c r="N8" s="110">
        <v>2</v>
      </c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>
        <v>2</v>
      </c>
      <c r="AV8" s="110"/>
      <c r="AW8" s="110"/>
      <c r="AX8" s="110">
        <v>1</v>
      </c>
      <c r="AY8" s="110"/>
      <c r="AZ8" s="110"/>
      <c r="BA8" s="110"/>
      <c r="BB8" s="110"/>
      <c r="BC8" s="110"/>
      <c r="BD8" s="111">
        <v>3</v>
      </c>
      <c r="BE8" s="18"/>
    </row>
    <row r="9" spans="1:57" x14ac:dyDescent="0.25">
      <c r="A9" s="97" t="s">
        <v>105</v>
      </c>
      <c r="B9" s="135" t="s">
        <v>9</v>
      </c>
      <c r="C9" s="93">
        <f t="shared" si="0"/>
        <v>19</v>
      </c>
      <c r="D9" s="108">
        <v>2</v>
      </c>
      <c r="E9" s="110"/>
      <c r="F9" s="110">
        <v>1</v>
      </c>
      <c r="G9" s="110">
        <v>3</v>
      </c>
      <c r="H9" s="110"/>
      <c r="I9" s="110"/>
      <c r="J9" s="109"/>
      <c r="K9" s="110"/>
      <c r="L9" s="110"/>
      <c r="M9" s="110"/>
      <c r="N9" s="110"/>
      <c r="O9" s="110"/>
      <c r="P9" s="110"/>
      <c r="Q9" s="110"/>
      <c r="R9" s="110">
        <v>4</v>
      </c>
      <c r="S9" s="110"/>
      <c r="T9" s="110"/>
      <c r="U9" s="110"/>
      <c r="V9" s="110"/>
      <c r="W9" s="110">
        <v>2</v>
      </c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>
        <v>1</v>
      </c>
      <c r="AR9" s="110"/>
      <c r="AS9" s="110"/>
      <c r="AT9" s="110"/>
      <c r="AU9" s="110">
        <v>3</v>
      </c>
      <c r="AV9" s="110"/>
      <c r="AW9" s="110"/>
      <c r="AX9" s="110">
        <v>1</v>
      </c>
      <c r="AY9" s="110"/>
      <c r="AZ9" s="110"/>
      <c r="BA9" s="110"/>
      <c r="BB9" s="110"/>
      <c r="BC9" s="110"/>
      <c r="BD9" s="111">
        <v>2</v>
      </c>
      <c r="BE9" s="18"/>
    </row>
    <row r="10" spans="1:57" x14ac:dyDescent="0.25">
      <c r="A10" s="75" t="s">
        <v>106</v>
      </c>
      <c r="B10" s="136" t="s">
        <v>10</v>
      </c>
      <c r="C10" s="93">
        <f t="shared" si="0"/>
        <v>40</v>
      </c>
      <c r="D10" s="108">
        <v>1</v>
      </c>
      <c r="E10" s="110"/>
      <c r="F10" s="110"/>
      <c r="G10" s="110"/>
      <c r="H10" s="110"/>
      <c r="I10" s="110"/>
      <c r="J10" s="110"/>
      <c r="K10" s="109"/>
      <c r="L10" s="110">
        <v>1</v>
      </c>
      <c r="M10" s="110">
        <v>1</v>
      </c>
      <c r="N10" s="110">
        <v>14</v>
      </c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>
        <v>1</v>
      </c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1">
        <v>22</v>
      </c>
      <c r="BE10" s="18"/>
    </row>
    <row r="11" spans="1:57" x14ac:dyDescent="0.25">
      <c r="A11" s="75" t="s">
        <v>107</v>
      </c>
      <c r="B11" s="136" t="s">
        <v>11</v>
      </c>
      <c r="C11" s="93">
        <f t="shared" si="0"/>
        <v>28</v>
      </c>
      <c r="D11" s="108">
        <v>1</v>
      </c>
      <c r="E11" s="110"/>
      <c r="F11" s="110"/>
      <c r="G11" s="110"/>
      <c r="H11" s="110"/>
      <c r="I11" s="110"/>
      <c r="J11" s="110"/>
      <c r="K11" s="110">
        <v>4</v>
      </c>
      <c r="L11" s="109"/>
      <c r="M11" s="110">
        <v>6</v>
      </c>
      <c r="N11" s="110">
        <v>12</v>
      </c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1">
        <v>5</v>
      </c>
      <c r="BE11" s="18"/>
    </row>
    <row r="12" spans="1:57" x14ac:dyDescent="0.25">
      <c r="A12" s="75" t="s">
        <v>108</v>
      </c>
      <c r="B12" s="136" t="s">
        <v>12</v>
      </c>
      <c r="C12" s="93">
        <f t="shared" si="0"/>
        <v>41</v>
      </c>
      <c r="D12" s="108">
        <v>3</v>
      </c>
      <c r="E12" s="110"/>
      <c r="F12" s="110"/>
      <c r="G12" s="110"/>
      <c r="H12" s="110"/>
      <c r="I12" s="110"/>
      <c r="J12" s="110"/>
      <c r="K12" s="110">
        <v>4</v>
      </c>
      <c r="L12" s="110"/>
      <c r="M12" s="109"/>
      <c r="N12" s="110">
        <v>26</v>
      </c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>
        <v>1</v>
      </c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1">
        <v>7</v>
      </c>
      <c r="BE12" s="18"/>
    </row>
    <row r="13" spans="1:57" x14ac:dyDescent="0.25">
      <c r="A13" s="75" t="s">
        <v>109</v>
      </c>
      <c r="B13" s="136" t="s">
        <v>13</v>
      </c>
      <c r="C13" s="93">
        <f t="shared" si="0"/>
        <v>19</v>
      </c>
      <c r="D13" s="108">
        <v>5</v>
      </c>
      <c r="E13" s="110"/>
      <c r="F13" s="110"/>
      <c r="G13" s="110"/>
      <c r="H13" s="110">
        <v>1</v>
      </c>
      <c r="I13" s="110">
        <v>1</v>
      </c>
      <c r="J13" s="110">
        <v>1</v>
      </c>
      <c r="K13" s="110"/>
      <c r="L13" s="110">
        <v>3</v>
      </c>
      <c r="M13" s="110"/>
      <c r="N13" s="109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>
        <v>1</v>
      </c>
      <c r="AV13" s="110"/>
      <c r="AW13" s="110"/>
      <c r="AX13" s="110"/>
      <c r="AY13" s="110"/>
      <c r="AZ13" s="110"/>
      <c r="BA13" s="110"/>
      <c r="BB13" s="110">
        <v>1</v>
      </c>
      <c r="BC13" s="110"/>
      <c r="BD13" s="111">
        <v>6</v>
      </c>
      <c r="BE13" s="18"/>
    </row>
    <row r="14" spans="1:57" x14ac:dyDescent="0.25">
      <c r="A14" s="98" t="s">
        <v>110</v>
      </c>
      <c r="B14" s="137" t="s">
        <v>14</v>
      </c>
      <c r="C14" s="93">
        <f t="shared" si="0"/>
        <v>8</v>
      </c>
      <c r="D14" s="108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09"/>
      <c r="P14" s="110"/>
      <c r="Q14" s="110"/>
      <c r="R14" s="110">
        <v>1</v>
      </c>
      <c r="S14" s="110"/>
      <c r="T14" s="110"/>
      <c r="U14" s="110"/>
      <c r="V14" s="110"/>
      <c r="W14" s="110"/>
      <c r="X14" s="110"/>
      <c r="Y14" s="110"/>
      <c r="Z14" s="110"/>
      <c r="AA14" s="110"/>
      <c r="AB14" s="110">
        <v>2</v>
      </c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>
        <v>2</v>
      </c>
      <c r="BA14" s="110"/>
      <c r="BB14" s="110"/>
      <c r="BC14" s="110"/>
      <c r="BD14" s="111">
        <v>3</v>
      </c>
      <c r="BE14" s="18"/>
    </row>
    <row r="15" spans="1:57" x14ac:dyDescent="0.25">
      <c r="A15" s="98" t="s">
        <v>111</v>
      </c>
      <c r="B15" s="137" t="s">
        <v>15</v>
      </c>
      <c r="C15" s="93">
        <f t="shared" si="0"/>
        <v>0</v>
      </c>
      <c r="D15" s="108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09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1"/>
      <c r="BE15" s="18"/>
    </row>
    <row r="16" spans="1:57" x14ac:dyDescent="0.25">
      <c r="A16" s="74" t="s">
        <v>112</v>
      </c>
      <c r="B16" s="138" t="s">
        <v>16</v>
      </c>
      <c r="C16" s="93">
        <f t="shared" si="0"/>
        <v>0</v>
      </c>
      <c r="D16" s="108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09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1"/>
      <c r="BE16" s="18"/>
    </row>
    <row r="17" spans="1:57" x14ac:dyDescent="0.25">
      <c r="A17" s="99" t="s">
        <v>113</v>
      </c>
      <c r="B17" s="139" t="s">
        <v>17</v>
      </c>
      <c r="C17" s="93">
        <f t="shared" si="0"/>
        <v>22</v>
      </c>
      <c r="D17" s="108"/>
      <c r="E17" s="110"/>
      <c r="F17" s="110"/>
      <c r="G17" s="110"/>
      <c r="H17" s="110"/>
      <c r="I17" s="110"/>
      <c r="J17" s="110">
        <v>2</v>
      </c>
      <c r="K17" s="110"/>
      <c r="L17" s="110"/>
      <c r="M17" s="110"/>
      <c r="N17" s="110">
        <v>1</v>
      </c>
      <c r="O17" s="110"/>
      <c r="P17" s="110"/>
      <c r="Q17" s="110"/>
      <c r="R17" s="109"/>
      <c r="S17" s="110"/>
      <c r="T17" s="110"/>
      <c r="U17" s="110"/>
      <c r="V17" s="110"/>
      <c r="W17" s="110">
        <v>7</v>
      </c>
      <c r="X17" s="110"/>
      <c r="Y17" s="110"/>
      <c r="Z17" s="110"/>
      <c r="AA17" s="110"/>
      <c r="AB17" s="110"/>
      <c r="AC17" s="110">
        <v>3</v>
      </c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>
        <v>2</v>
      </c>
      <c r="AP17" s="110">
        <v>1</v>
      </c>
      <c r="AQ17" s="110"/>
      <c r="AR17" s="110"/>
      <c r="AS17" s="110"/>
      <c r="AT17" s="110"/>
      <c r="AU17" s="110">
        <v>2</v>
      </c>
      <c r="AV17" s="110"/>
      <c r="AW17" s="110"/>
      <c r="AX17" s="110">
        <v>1</v>
      </c>
      <c r="AY17" s="110"/>
      <c r="AZ17" s="110"/>
      <c r="BA17" s="110">
        <v>1</v>
      </c>
      <c r="BB17" s="110">
        <v>1</v>
      </c>
      <c r="BC17" s="110"/>
      <c r="BD17" s="111">
        <v>1</v>
      </c>
      <c r="BE17" s="18"/>
    </row>
    <row r="18" spans="1:57" x14ac:dyDescent="0.25">
      <c r="A18" s="212" t="s">
        <v>114</v>
      </c>
      <c r="B18" s="139" t="s">
        <v>18</v>
      </c>
      <c r="C18" s="93">
        <f t="shared" si="0"/>
        <v>2</v>
      </c>
      <c r="D18" s="108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09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>
        <v>1</v>
      </c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1">
        <v>1</v>
      </c>
      <c r="BE18" s="18"/>
    </row>
    <row r="19" spans="1:57" x14ac:dyDescent="0.25">
      <c r="A19" s="99" t="s">
        <v>115</v>
      </c>
      <c r="B19" s="139" t="s">
        <v>19</v>
      </c>
      <c r="C19" s="93">
        <f t="shared" si="0"/>
        <v>3</v>
      </c>
      <c r="D19" s="108">
        <v>1</v>
      </c>
      <c r="E19" s="110"/>
      <c r="F19" s="110">
        <v>1</v>
      </c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>
        <v>1</v>
      </c>
      <c r="T19" s="109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1"/>
      <c r="BE19" s="18"/>
    </row>
    <row r="20" spans="1:57" x14ac:dyDescent="0.25">
      <c r="A20" s="99" t="s">
        <v>116</v>
      </c>
      <c r="B20" s="139" t="s">
        <v>20</v>
      </c>
      <c r="C20" s="93">
        <f t="shared" si="0"/>
        <v>0</v>
      </c>
      <c r="D20" s="108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09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1"/>
      <c r="BE20" s="18"/>
    </row>
    <row r="21" spans="1:57" x14ac:dyDescent="0.25">
      <c r="A21" s="99" t="s">
        <v>117</v>
      </c>
      <c r="B21" s="139" t="s">
        <v>21</v>
      </c>
      <c r="C21" s="93">
        <f t="shared" si="0"/>
        <v>0</v>
      </c>
      <c r="D21" s="108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09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1"/>
      <c r="BE21" s="18"/>
    </row>
    <row r="22" spans="1:57" x14ac:dyDescent="0.25">
      <c r="A22" s="100" t="s">
        <v>118</v>
      </c>
      <c r="B22" s="140" t="s">
        <v>22</v>
      </c>
      <c r="C22" s="93">
        <f t="shared" si="0"/>
        <v>18</v>
      </c>
      <c r="D22" s="108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>
        <v>10</v>
      </c>
      <c r="S22" s="110"/>
      <c r="T22" s="110"/>
      <c r="U22" s="110"/>
      <c r="V22" s="110"/>
      <c r="W22" s="109"/>
      <c r="X22" s="110"/>
      <c r="Y22" s="110"/>
      <c r="Z22" s="110"/>
      <c r="AA22" s="110"/>
      <c r="AB22" s="110"/>
      <c r="AC22" s="110">
        <v>3</v>
      </c>
      <c r="AD22" s="110">
        <v>1</v>
      </c>
      <c r="AE22" s="110"/>
      <c r="AF22" s="110"/>
      <c r="AG22" s="110"/>
      <c r="AH22" s="110">
        <v>2</v>
      </c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>
        <v>1</v>
      </c>
      <c r="AV22" s="110"/>
      <c r="AW22" s="110"/>
      <c r="AX22" s="110">
        <v>1</v>
      </c>
      <c r="AY22" s="110"/>
      <c r="AZ22" s="110"/>
      <c r="BA22" s="110"/>
      <c r="BB22" s="110"/>
      <c r="BC22" s="110"/>
      <c r="BD22" s="111"/>
      <c r="BE22" s="18"/>
    </row>
    <row r="23" spans="1:57" x14ac:dyDescent="0.25">
      <c r="A23" s="101" t="s">
        <v>119</v>
      </c>
      <c r="B23" s="141" t="s">
        <v>23</v>
      </c>
      <c r="C23" s="93">
        <f t="shared" si="0"/>
        <v>6</v>
      </c>
      <c r="D23" s="108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>
        <v>1</v>
      </c>
      <c r="S23" s="110"/>
      <c r="T23" s="110"/>
      <c r="U23" s="110"/>
      <c r="V23" s="110"/>
      <c r="W23" s="110"/>
      <c r="X23" s="109"/>
      <c r="Y23" s="110"/>
      <c r="Z23" s="110"/>
      <c r="AA23" s="110"/>
      <c r="AB23" s="110"/>
      <c r="AC23" s="110"/>
      <c r="AD23" s="110">
        <v>1</v>
      </c>
      <c r="AE23" s="110">
        <v>1</v>
      </c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>
        <v>1</v>
      </c>
      <c r="AQ23" s="110"/>
      <c r="AR23" s="110"/>
      <c r="AS23" s="110"/>
      <c r="AT23" s="110"/>
      <c r="AU23" s="110"/>
      <c r="AV23" s="110"/>
      <c r="AW23" s="110">
        <v>2</v>
      </c>
      <c r="AX23" s="110"/>
      <c r="AY23" s="110"/>
      <c r="AZ23" s="110"/>
      <c r="BA23" s="110"/>
      <c r="BB23" s="110"/>
      <c r="BC23" s="110"/>
      <c r="BD23" s="111"/>
      <c r="BE23" s="18"/>
    </row>
    <row r="24" spans="1:57" x14ac:dyDescent="0.25">
      <c r="A24" s="101" t="s">
        <v>120</v>
      </c>
      <c r="B24" s="141" t="s">
        <v>24</v>
      </c>
      <c r="C24" s="93">
        <f t="shared" si="0"/>
        <v>4</v>
      </c>
      <c r="D24" s="108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>
        <v>1</v>
      </c>
      <c r="S24" s="110"/>
      <c r="T24" s="110"/>
      <c r="U24" s="110"/>
      <c r="V24" s="110"/>
      <c r="W24" s="110"/>
      <c r="X24" s="110">
        <v>1</v>
      </c>
      <c r="Y24" s="109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>
        <v>1</v>
      </c>
      <c r="AU24" s="110"/>
      <c r="AV24" s="110"/>
      <c r="AW24" s="110"/>
      <c r="AX24" s="110"/>
      <c r="AY24" s="110"/>
      <c r="AZ24" s="110"/>
      <c r="BA24" s="110"/>
      <c r="BB24" s="110"/>
      <c r="BC24" s="110"/>
      <c r="BD24" s="111">
        <v>1</v>
      </c>
      <c r="BE24" s="18"/>
    </row>
    <row r="25" spans="1:57" x14ac:dyDescent="0.25">
      <c r="A25" s="101" t="s">
        <v>121</v>
      </c>
      <c r="B25" s="141" t="s">
        <v>25</v>
      </c>
      <c r="C25" s="93">
        <f t="shared" si="0"/>
        <v>5</v>
      </c>
      <c r="D25" s="108"/>
      <c r="E25" s="110"/>
      <c r="F25" s="110"/>
      <c r="G25" s="110"/>
      <c r="H25" s="110"/>
      <c r="I25" s="110"/>
      <c r="J25" s="110">
        <v>1</v>
      </c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09"/>
      <c r="AA25" s="110"/>
      <c r="AB25" s="110"/>
      <c r="AC25" s="110"/>
      <c r="AD25" s="110">
        <v>1</v>
      </c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>
        <v>1</v>
      </c>
      <c r="AP25" s="110"/>
      <c r="AQ25" s="110"/>
      <c r="AR25" s="110"/>
      <c r="AS25" s="110"/>
      <c r="AT25" s="110">
        <v>2</v>
      </c>
      <c r="AU25" s="110"/>
      <c r="AV25" s="110"/>
      <c r="AW25" s="110"/>
      <c r="AX25" s="110"/>
      <c r="AY25" s="110"/>
      <c r="AZ25" s="110"/>
      <c r="BA25" s="110"/>
      <c r="BB25" s="110"/>
      <c r="BC25" s="110"/>
      <c r="BD25" s="111"/>
      <c r="BE25" s="18"/>
    </row>
    <row r="26" spans="1:57" x14ac:dyDescent="0.25">
      <c r="A26" s="101" t="s">
        <v>122</v>
      </c>
      <c r="B26" s="141" t="s">
        <v>26</v>
      </c>
      <c r="C26" s="93">
        <f t="shared" si="0"/>
        <v>8</v>
      </c>
      <c r="D26" s="108"/>
      <c r="E26" s="110"/>
      <c r="F26" s="110"/>
      <c r="G26" s="110"/>
      <c r="H26" s="110"/>
      <c r="I26" s="110"/>
      <c r="J26" s="110"/>
      <c r="K26" s="110"/>
      <c r="L26" s="110"/>
      <c r="M26" s="110"/>
      <c r="N26" s="110">
        <v>2</v>
      </c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09"/>
      <c r="AB26" s="110"/>
      <c r="AC26" s="110"/>
      <c r="AD26" s="110">
        <v>1</v>
      </c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>
        <v>1</v>
      </c>
      <c r="AP26" s="110"/>
      <c r="AQ26" s="110"/>
      <c r="AR26" s="110">
        <v>1</v>
      </c>
      <c r="AS26" s="110"/>
      <c r="AT26" s="110"/>
      <c r="AU26" s="110">
        <v>1</v>
      </c>
      <c r="AV26" s="110"/>
      <c r="AW26" s="110"/>
      <c r="AX26" s="110"/>
      <c r="AY26" s="110">
        <v>1</v>
      </c>
      <c r="AZ26" s="110"/>
      <c r="BA26" s="110"/>
      <c r="BB26" s="110"/>
      <c r="BC26" s="110"/>
      <c r="BD26" s="111">
        <v>1</v>
      </c>
      <c r="BE26" s="18"/>
    </row>
    <row r="27" spans="1:57" x14ac:dyDescent="0.25">
      <c r="A27" s="101" t="s">
        <v>123</v>
      </c>
      <c r="B27" s="141" t="s">
        <v>27</v>
      </c>
      <c r="C27" s="93">
        <f t="shared" si="0"/>
        <v>3</v>
      </c>
      <c r="D27" s="108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>
        <v>1</v>
      </c>
      <c r="S27" s="110"/>
      <c r="T27" s="110"/>
      <c r="U27" s="110"/>
      <c r="V27" s="110"/>
      <c r="W27" s="110"/>
      <c r="X27" s="110"/>
      <c r="Y27" s="110"/>
      <c r="Z27" s="110"/>
      <c r="AA27" s="110"/>
      <c r="AB27" s="109"/>
      <c r="AC27" s="110"/>
      <c r="AD27" s="110"/>
      <c r="AE27" s="110"/>
      <c r="AF27" s="110"/>
      <c r="AG27" s="110">
        <v>1</v>
      </c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1">
        <v>1</v>
      </c>
      <c r="BE27" s="18"/>
    </row>
    <row r="28" spans="1:57" x14ac:dyDescent="0.25">
      <c r="A28" s="101" t="s">
        <v>124</v>
      </c>
      <c r="B28" s="141" t="s">
        <v>28</v>
      </c>
      <c r="C28" s="93">
        <f t="shared" si="0"/>
        <v>17</v>
      </c>
      <c r="D28" s="108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>
        <v>2</v>
      </c>
      <c r="T28" s="110"/>
      <c r="U28" s="110"/>
      <c r="V28" s="110"/>
      <c r="W28" s="110"/>
      <c r="X28" s="110">
        <v>2</v>
      </c>
      <c r="Y28" s="110"/>
      <c r="Z28" s="110"/>
      <c r="AA28" s="110">
        <v>3</v>
      </c>
      <c r="AB28" s="110">
        <v>1</v>
      </c>
      <c r="AC28" s="109"/>
      <c r="AD28" s="110"/>
      <c r="AE28" s="110"/>
      <c r="AF28" s="110"/>
      <c r="AG28" s="110"/>
      <c r="AH28" s="110">
        <v>1</v>
      </c>
      <c r="AI28" s="110"/>
      <c r="AJ28" s="110"/>
      <c r="AK28" s="110"/>
      <c r="AL28" s="110"/>
      <c r="AM28" s="110"/>
      <c r="AN28" s="110"/>
      <c r="AO28" s="110">
        <v>2</v>
      </c>
      <c r="AP28" s="110"/>
      <c r="AQ28" s="110"/>
      <c r="AR28" s="110"/>
      <c r="AS28" s="110"/>
      <c r="AT28" s="110">
        <v>2</v>
      </c>
      <c r="AU28" s="110">
        <v>1</v>
      </c>
      <c r="AV28" s="110"/>
      <c r="AW28" s="110"/>
      <c r="AX28" s="110"/>
      <c r="AY28" s="110"/>
      <c r="AZ28" s="110"/>
      <c r="BA28" s="110">
        <v>1</v>
      </c>
      <c r="BB28" s="110">
        <v>1</v>
      </c>
      <c r="BC28" s="110"/>
      <c r="BD28" s="111">
        <v>1</v>
      </c>
      <c r="BE28" s="18"/>
    </row>
    <row r="29" spans="1:57" x14ac:dyDescent="0.25">
      <c r="A29" s="73" t="s">
        <v>125</v>
      </c>
      <c r="B29" s="142" t="s">
        <v>29</v>
      </c>
      <c r="C29" s="93">
        <f t="shared" si="0"/>
        <v>14</v>
      </c>
      <c r="D29" s="108">
        <v>2</v>
      </c>
      <c r="E29" s="110"/>
      <c r="F29" s="110"/>
      <c r="G29" s="110"/>
      <c r="H29" s="110"/>
      <c r="I29" s="110"/>
      <c r="J29" s="110"/>
      <c r="K29" s="110"/>
      <c r="L29" s="110"/>
      <c r="M29" s="110"/>
      <c r="N29" s="110">
        <v>1</v>
      </c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>
        <v>2</v>
      </c>
      <c r="AB29" s="110"/>
      <c r="AC29" s="110">
        <v>1</v>
      </c>
      <c r="AD29" s="109"/>
      <c r="AE29" s="110">
        <v>1</v>
      </c>
      <c r="AF29" s="110"/>
      <c r="AG29" s="110"/>
      <c r="AH29" s="110">
        <v>1</v>
      </c>
      <c r="AI29" s="110"/>
      <c r="AJ29" s="110"/>
      <c r="AK29" s="110"/>
      <c r="AL29" s="110"/>
      <c r="AM29" s="110"/>
      <c r="AN29" s="110"/>
      <c r="AO29" s="110">
        <v>5</v>
      </c>
      <c r="AP29" s="110"/>
      <c r="AQ29" s="110"/>
      <c r="AR29" s="110"/>
      <c r="AS29" s="110"/>
      <c r="AT29" s="110"/>
      <c r="AU29" s="110">
        <v>1</v>
      </c>
      <c r="AV29" s="110"/>
      <c r="AW29" s="110"/>
      <c r="AX29" s="110"/>
      <c r="AY29" s="110"/>
      <c r="AZ29" s="110"/>
      <c r="BA29" s="110"/>
      <c r="BB29" s="110"/>
      <c r="BC29" s="110"/>
      <c r="BD29" s="111"/>
      <c r="BE29" s="18"/>
    </row>
    <row r="30" spans="1:57" x14ac:dyDescent="0.25">
      <c r="A30" s="73" t="s">
        <v>126</v>
      </c>
      <c r="B30" s="142" t="s">
        <v>30</v>
      </c>
      <c r="C30" s="93">
        <f t="shared" si="0"/>
        <v>12</v>
      </c>
      <c r="D30" s="108">
        <v>5</v>
      </c>
      <c r="E30" s="110"/>
      <c r="F30" s="110"/>
      <c r="G30" s="110"/>
      <c r="H30" s="110"/>
      <c r="I30" s="110"/>
      <c r="J30" s="110"/>
      <c r="K30" s="110"/>
      <c r="L30" s="110"/>
      <c r="M30" s="110"/>
      <c r="N30" s="110">
        <v>2</v>
      </c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>
        <v>1</v>
      </c>
      <c r="AA30" s="110"/>
      <c r="AB30" s="110"/>
      <c r="AC30" s="110"/>
      <c r="AD30" s="110"/>
      <c r="AE30" s="109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>
        <v>1</v>
      </c>
      <c r="AV30" s="110"/>
      <c r="AW30" s="110"/>
      <c r="AX30" s="110"/>
      <c r="AY30" s="110">
        <v>1</v>
      </c>
      <c r="AZ30" s="110"/>
      <c r="BA30" s="110"/>
      <c r="BB30" s="110">
        <v>1</v>
      </c>
      <c r="BC30" s="110"/>
      <c r="BD30" s="111">
        <v>1</v>
      </c>
      <c r="BE30" s="18"/>
    </row>
    <row r="31" spans="1:57" x14ac:dyDescent="0.25">
      <c r="A31" s="73" t="s">
        <v>127</v>
      </c>
      <c r="B31" s="142" t="s">
        <v>31</v>
      </c>
      <c r="C31" s="93">
        <f t="shared" si="0"/>
        <v>2</v>
      </c>
      <c r="D31" s="108"/>
      <c r="E31" s="110"/>
      <c r="F31" s="110"/>
      <c r="G31" s="110"/>
      <c r="H31" s="110"/>
      <c r="I31" s="110"/>
      <c r="J31" s="110"/>
      <c r="K31" s="110"/>
      <c r="L31" s="110"/>
      <c r="M31" s="110">
        <v>1</v>
      </c>
      <c r="N31" s="110">
        <v>1</v>
      </c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09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1"/>
      <c r="BE31" s="18"/>
    </row>
    <row r="32" spans="1:57" x14ac:dyDescent="0.25">
      <c r="A32" s="73" t="s">
        <v>128</v>
      </c>
      <c r="B32" s="142" t="s">
        <v>32</v>
      </c>
      <c r="C32" s="93">
        <f t="shared" si="0"/>
        <v>6</v>
      </c>
      <c r="D32" s="108"/>
      <c r="E32" s="110"/>
      <c r="F32" s="110"/>
      <c r="G32" s="110"/>
      <c r="H32" s="110"/>
      <c r="I32" s="110"/>
      <c r="J32" s="110"/>
      <c r="K32" s="110"/>
      <c r="L32" s="110"/>
      <c r="M32" s="110"/>
      <c r="N32" s="110">
        <v>3</v>
      </c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>
        <v>1</v>
      </c>
      <c r="AB32" s="110"/>
      <c r="AC32" s="110"/>
      <c r="AD32" s="110"/>
      <c r="AE32" s="110"/>
      <c r="AF32" s="110"/>
      <c r="AG32" s="109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>
        <v>1</v>
      </c>
      <c r="AY32" s="110"/>
      <c r="AZ32" s="110"/>
      <c r="BA32" s="110"/>
      <c r="BB32" s="110"/>
      <c r="BC32" s="110"/>
      <c r="BD32" s="111">
        <v>1</v>
      </c>
      <c r="BE32" s="18"/>
    </row>
    <row r="33" spans="1:57" x14ac:dyDescent="0.25">
      <c r="A33" s="73" t="s">
        <v>129</v>
      </c>
      <c r="B33" s="142" t="s">
        <v>33</v>
      </c>
      <c r="C33" s="93">
        <f t="shared" si="0"/>
        <v>7</v>
      </c>
      <c r="D33" s="108">
        <v>1</v>
      </c>
      <c r="E33" s="110"/>
      <c r="F33" s="110"/>
      <c r="G33" s="110"/>
      <c r="H33" s="110"/>
      <c r="I33" s="110"/>
      <c r="J33" s="110">
        <v>1</v>
      </c>
      <c r="K33" s="110"/>
      <c r="L33" s="110"/>
      <c r="M33" s="110"/>
      <c r="N33" s="110"/>
      <c r="O33" s="110">
        <v>1</v>
      </c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>
        <v>1</v>
      </c>
      <c r="AB33" s="110"/>
      <c r="AC33" s="110">
        <v>1</v>
      </c>
      <c r="AD33" s="110"/>
      <c r="AE33" s="110"/>
      <c r="AF33" s="110"/>
      <c r="AG33" s="110"/>
      <c r="AH33" s="109"/>
      <c r="AI33" s="112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1">
        <v>2</v>
      </c>
      <c r="BE33" s="18"/>
    </row>
    <row r="34" spans="1:57" x14ac:dyDescent="0.25">
      <c r="A34" s="102" t="s">
        <v>130</v>
      </c>
      <c r="B34" s="143" t="s">
        <v>34</v>
      </c>
      <c r="C34" s="93">
        <f t="shared" si="0"/>
        <v>1</v>
      </c>
      <c r="D34" s="108"/>
      <c r="E34" s="110"/>
      <c r="F34" s="110"/>
      <c r="G34" s="110"/>
      <c r="H34" s="110"/>
      <c r="I34" s="110"/>
      <c r="J34" s="110"/>
      <c r="K34" s="110"/>
      <c r="L34" s="110"/>
      <c r="M34" s="110"/>
      <c r="N34" s="110">
        <v>1</v>
      </c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09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1"/>
      <c r="BE34" s="18"/>
    </row>
    <row r="35" spans="1:57" x14ac:dyDescent="0.25">
      <c r="A35" s="102" t="s">
        <v>131</v>
      </c>
      <c r="B35" s="143" t="s">
        <v>35</v>
      </c>
      <c r="C35" s="93">
        <f t="shared" si="0"/>
        <v>2</v>
      </c>
      <c r="D35" s="108"/>
      <c r="E35" s="110"/>
      <c r="F35" s="110"/>
      <c r="G35" s="110"/>
      <c r="H35" s="110"/>
      <c r="I35" s="110"/>
      <c r="J35" s="110">
        <v>1</v>
      </c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2"/>
      <c r="AJ35" s="109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>
        <v>1</v>
      </c>
      <c r="AW35" s="110"/>
      <c r="AX35" s="110"/>
      <c r="AY35" s="110"/>
      <c r="AZ35" s="110"/>
      <c r="BA35" s="110"/>
      <c r="BB35" s="110"/>
      <c r="BC35" s="110"/>
      <c r="BD35" s="111"/>
      <c r="BE35" s="18"/>
    </row>
    <row r="36" spans="1:57" x14ac:dyDescent="0.25">
      <c r="A36" s="102" t="s">
        <v>132</v>
      </c>
      <c r="B36" s="143" t="s">
        <v>36</v>
      </c>
      <c r="C36" s="93">
        <f t="shared" si="0"/>
        <v>2</v>
      </c>
      <c r="D36" s="108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>
        <v>1</v>
      </c>
      <c r="AB36" s="110"/>
      <c r="AC36" s="110"/>
      <c r="AD36" s="110"/>
      <c r="AE36" s="110"/>
      <c r="AF36" s="110"/>
      <c r="AG36" s="110"/>
      <c r="AH36" s="110"/>
      <c r="AI36" s="112"/>
      <c r="AJ36" s="110"/>
      <c r="AK36" s="109"/>
      <c r="AL36" s="110"/>
      <c r="AM36" s="110"/>
      <c r="AN36" s="110"/>
      <c r="AO36" s="110">
        <v>1</v>
      </c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1"/>
      <c r="BE36" s="18"/>
    </row>
    <row r="37" spans="1:57" x14ac:dyDescent="0.25">
      <c r="A37" s="102" t="s">
        <v>133</v>
      </c>
      <c r="B37" s="143" t="s">
        <v>37</v>
      </c>
      <c r="C37" s="93">
        <f t="shared" si="0"/>
        <v>10</v>
      </c>
      <c r="D37" s="108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2"/>
      <c r="AJ37" s="110"/>
      <c r="AK37" s="110">
        <v>2</v>
      </c>
      <c r="AL37" s="109"/>
      <c r="AM37" s="110"/>
      <c r="AN37" s="110"/>
      <c r="AO37" s="110">
        <v>7</v>
      </c>
      <c r="AP37" s="110"/>
      <c r="AQ37" s="110"/>
      <c r="AR37" s="110"/>
      <c r="AS37" s="110"/>
      <c r="AT37" s="110">
        <v>1</v>
      </c>
      <c r="AU37" s="110"/>
      <c r="AV37" s="110"/>
      <c r="AW37" s="110"/>
      <c r="AX37" s="110"/>
      <c r="AY37" s="110"/>
      <c r="AZ37" s="110"/>
      <c r="BA37" s="110"/>
      <c r="BB37" s="110"/>
      <c r="BC37" s="110"/>
      <c r="BD37" s="111"/>
      <c r="BE37" s="18"/>
    </row>
    <row r="38" spans="1:57" x14ac:dyDescent="0.25">
      <c r="A38" s="102" t="s">
        <v>134</v>
      </c>
      <c r="B38" s="143" t="s">
        <v>38</v>
      </c>
      <c r="C38" s="93">
        <f t="shared" si="0"/>
        <v>3</v>
      </c>
      <c r="D38" s="108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>
        <v>1</v>
      </c>
      <c r="AB38" s="110"/>
      <c r="AC38" s="110"/>
      <c r="AD38" s="110"/>
      <c r="AE38" s="110"/>
      <c r="AF38" s="110"/>
      <c r="AG38" s="110"/>
      <c r="AH38" s="110"/>
      <c r="AI38" s="112"/>
      <c r="AJ38" s="110"/>
      <c r="AK38" s="110"/>
      <c r="AL38" s="110"/>
      <c r="AM38" s="109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>
        <v>1</v>
      </c>
      <c r="AY38" s="110"/>
      <c r="AZ38" s="110"/>
      <c r="BA38" s="110">
        <v>1</v>
      </c>
      <c r="BB38" s="110"/>
      <c r="BC38" s="110"/>
      <c r="BD38" s="111"/>
      <c r="BE38" s="18"/>
    </row>
    <row r="39" spans="1:57" x14ac:dyDescent="0.25">
      <c r="A39" s="102" t="s">
        <v>135</v>
      </c>
      <c r="B39" s="143" t="s">
        <v>39</v>
      </c>
      <c r="C39" s="93">
        <f t="shared" si="0"/>
        <v>2</v>
      </c>
      <c r="D39" s="108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2"/>
      <c r="AJ39" s="110"/>
      <c r="AK39" s="110"/>
      <c r="AL39" s="110"/>
      <c r="AM39" s="110"/>
      <c r="AN39" s="109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1">
        <v>2</v>
      </c>
      <c r="BE39" s="18"/>
    </row>
    <row r="40" spans="1:57" x14ac:dyDescent="0.25">
      <c r="A40" s="102" t="s">
        <v>136</v>
      </c>
      <c r="B40" s="143" t="s">
        <v>40</v>
      </c>
      <c r="C40" s="93">
        <f t="shared" si="0"/>
        <v>36</v>
      </c>
      <c r="D40" s="108">
        <v>1</v>
      </c>
      <c r="E40" s="110"/>
      <c r="F40" s="110"/>
      <c r="G40" s="110"/>
      <c r="H40" s="110"/>
      <c r="I40" s="110"/>
      <c r="J40" s="110"/>
      <c r="K40" s="110"/>
      <c r="L40" s="110"/>
      <c r="M40" s="110">
        <v>1</v>
      </c>
      <c r="N40" s="110">
        <v>10</v>
      </c>
      <c r="O40" s="110"/>
      <c r="P40" s="110"/>
      <c r="Q40" s="110"/>
      <c r="R40" s="110">
        <v>1</v>
      </c>
      <c r="S40" s="110"/>
      <c r="T40" s="110"/>
      <c r="U40" s="110"/>
      <c r="V40" s="110"/>
      <c r="W40" s="110"/>
      <c r="X40" s="110"/>
      <c r="Y40" s="110"/>
      <c r="Z40" s="110"/>
      <c r="AA40" s="110">
        <v>2</v>
      </c>
      <c r="AB40" s="110"/>
      <c r="AC40" s="110">
        <v>1</v>
      </c>
      <c r="AD40" s="110">
        <v>2</v>
      </c>
      <c r="AE40" s="110"/>
      <c r="AF40" s="110"/>
      <c r="AG40" s="110"/>
      <c r="AH40" s="110"/>
      <c r="AI40" s="112"/>
      <c r="AJ40" s="110">
        <v>2</v>
      </c>
      <c r="AK40" s="110"/>
      <c r="AL40" s="110"/>
      <c r="AM40" s="110"/>
      <c r="AN40" s="110"/>
      <c r="AO40" s="109"/>
      <c r="AP40" s="110"/>
      <c r="AQ40" s="110"/>
      <c r="AR40" s="110"/>
      <c r="AS40" s="110"/>
      <c r="AT40" s="110">
        <v>2</v>
      </c>
      <c r="AU40" s="110"/>
      <c r="AV40" s="110"/>
      <c r="AW40" s="110">
        <v>1</v>
      </c>
      <c r="AX40" s="110"/>
      <c r="AY40" s="110"/>
      <c r="AZ40" s="110"/>
      <c r="BA40" s="110"/>
      <c r="BB40" s="110"/>
      <c r="BC40" s="110"/>
      <c r="BD40" s="111">
        <v>13</v>
      </c>
      <c r="BE40" s="18"/>
    </row>
    <row r="41" spans="1:57" x14ac:dyDescent="0.25">
      <c r="A41" s="103" t="s">
        <v>137</v>
      </c>
      <c r="B41" s="144" t="s">
        <v>41</v>
      </c>
      <c r="C41" s="93">
        <f t="shared" si="0"/>
        <v>10</v>
      </c>
      <c r="D41" s="108"/>
      <c r="E41" s="110"/>
      <c r="F41" s="110"/>
      <c r="G41" s="110"/>
      <c r="H41" s="110"/>
      <c r="I41" s="110"/>
      <c r="J41" s="110">
        <v>1</v>
      </c>
      <c r="K41" s="110"/>
      <c r="L41" s="110"/>
      <c r="M41" s="110"/>
      <c r="N41" s="110"/>
      <c r="O41" s="110"/>
      <c r="P41" s="110"/>
      <c r="Q41" s="110"/>
      <c r="R41" s="110">
        <v>1</v>
      </c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2"/>
      <c r="AJ41" s="110"/>
      <c r="AK41" s="110"/>
      <c r="AL41" s="110"/>
      <c r="AM41" s="110"/>
      <c r="AN41" s="110"/>
      <c r="AO41" s="110"/>
      <c r="AP41" s="109"/>
      <c r="AQ41" s="110">
        <v>7</v>
      </c>
      <c r="AR41" s="110"/>
      <c r="AS41" s="110">
        <v>1</v>
      </c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1"/>
      <c r="BE41" s="18"/>
    </row>
    <row r="42" spans="1:57" x14ac:dyDescent="0.25">
      <c r="A42" s="103" t="s">
        <v>138</v>
      </c>
      <c r="B42" s="144" t="s">
        <v>42</v>
      </c>
      <c r="C42" s="93">
        <f t="shared" si="0"/>
        <v>26</v>
      </c>
      <c r="D42" s="108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2"/>
      <c r="AJ42" s="110"/>
      <c r="AK42" s="110"/>
      <c r="AL42" s="110"/>
      <c r="AM42" s="110"/>
      <c r="AN42" s="110"/>
      <c r="AO42" s="110">
        <v>1</v>
      </c>
      <c r="AP42" s="110">
        <v>9</v>
      </c>
      <c r="AQ42" s="109"/>
      <c r="AR42" s="110">
        <v>4</v>
      </c>
      <c r="AS42" s="110">
        <v>1</v>
      </c>
      <c r="AT42" s="110">
        <v>6</v>
      </c>
      <c r="AU42" s="110"/>
      <c r="AV42" s="110"/>
      <c r="AW42" s="110">
        <v>3</v>
      </c>
      <c r="AX42" s="110"/>
      <c r="AY42" s="110">
        <v>1</v>
      </c>
      <c r="AZ42" s="110"/>
      <c r="BA42" s="110"/>
      <c r="BB42" s="110"/>
      <c r="BC42" s="110"/>
      <c r="BD42" s="111">
        <v>1</v>
      </c>
      <c r="BE42" s="18"/>
    </row>
    <row r="43" spans="1:57" x14ac:dyDescent="0.25">
      <c r="A43" s="103" t="s">
        <v>139</v>
      </c>
      <c r="B43" s="144" t="s">
        <v>43</v>
      </c>
      <c r="C43" s="93">
        <f t="shared" si="0"/>
        <v>33</v>
      </c>
      <c r="D43" s="108">
        <v>1</v>
      </c>
      <c r="E43" s="110"/>
      <c r="F43" s="110"/>
      <c r="G43" s="110"/>
      <c r="H43" s="110"/>
      <c r="I43" s="110">
        <v>5</v>
      </c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2"/>
      <c r="AJ43" s="110"/>
      <c r="AK43" s="110"/>
      <c r="AL43" s="110"/>
      <c r="AM43" s="110"/>
      <c r="AN43" s="110"/>
      <c r="AO43" s="110"/>
      <c r="AP43" s="110">
        <v>3</v>
      </c>
      <c r="AQ43" s="110">
        <v>19</v>
      </c>
      <c r="AR43" s="109"/>
      <c r="AS43" s="110"/>
      <c r="AT43" s="110">
        <v>3</v>
      </c>
      <c r="AU43" s="110">
        <v>2</v>
      </c>
      <c r="AV43" s="110"/>
      <c r="AW43" s="110"/>
      <c r="AX43" s="110"/>
      <c r="AY43" s="110"/>
      <c r="AZ43" s="110"/>
      <c r="BA43" s="110"/>
      <c r="BB43" s="110"/>
      <c r="BC43" s="110"/>
      <c r="BD43" s="111"/>
      <c r="BE43" s="18"/>
    </row>
    <row r="44" spans="1:57" x14ac:dyDescent="0.25">
      <c r="A44" s="103" t="s">
        <v>140</v>
      </c>
      <c r="B44" s="144" t="s">
        <v>44</v>
      </c>
      <c r="C44" s="93">
        <f t="shared" si="0"/>
        <v>4</v>
      </c>
      <c r="D44" s="108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2"/>
      <c r="AJ44" s="110"/>
      <c r="AK44" s="110"/>
      <c r="AL44" s="110"/>
      <c r="AM44" s="110"/>
      <c r="AN44" s="110"/>
      <c r="AO44" s="110"/>
      <c r="AP44" s="110">
        <v>2</v>
      </c>
      <c r="AQ44" s="110"/>
      <c r="AR44" s="110"/>
      <c r="AS44" s="109"/>
      <c r="AT44" s="110">
        <v>2</v>
      </c>
      <c r="AU44" s="110"/>
      <c r="AV44" s="110"/>
      <c r="AW44" s="110"/>
      <c r="AX44" s="110"/>
      <c r="AY44" s="110"/>
      <c r="AZ44" s="110"/>
      <c r="BA44" s="110"/>
      <c r="BB44" s="110"/>
      <c r="BC44" s="110"/>
      <c r="BD44" s="111"/>
      <c r="BE44" s="18"/>
    </row>
    <row r="45" spans="1:57" x14ac:dyDescent="0.25">
      <c r="A45" s="103" t="s">
        <v>141</v>
      </c>
      <c r="B45" s="144" t="s">
        <v>45</v>
      </c>
      <c r="C45" s="93">
        <f t="shared" si="0"/>
        <v>33</v>
      </c>
      <c r="D45" s="108"/>
      <c r="E45" s="110"/>
      <c r="F45" s="110"/>
      <c r="G45" s="110"/>
      <c r="H45" s="110"/>
      <c r="I45" s="110"/>
      <c r="J45" s="110">
        <v>1</v>
      </c>
      <c r="K45" s="110"/>
      <c r="L45" s="110"/>
      <c r="M45" s="110"/>
      <c r="N45" s="110"/>
      <c r="O45" s="110"/>
      <c r="P45" s="110"/>
      <c r="Q45" s="110"/>
      <c r="R45" s="110">
        <v>2</v>
      </c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v>1</v>
      </c>
      <c r="AE45" s="110"/>
      <c r="AF45" s="110"/>
      <c r="AG45" s="110"/>
      <c r="AH45" s="110">
        <v>1</v>
      </c>
      <c r="AI45" s="112"/>
      <c r="AJ45" s="110"/>
      <c r="AK45" s="110"/>
      <c r="AL45" s="110"/>
      <c r="AM45" s="110"/>
      <c r="AN45" s="110"/>
      <c r="AO45" s="110">
        <v>1</v>
      </c>
      <c r="AP45" s="110"/>
      <c r="AQ45" s="110">
        <v>4</v>
      </c>
      <c r="AR45" s="110">
        <v>1</v>
      </c>
      <c r="AS45" s="110">
        <v>2</v>
      </c>
      <c r="AT45" s="109"/>
      <c r="AU45" s="110">
        <v>17</v>
      </c>
      <c r="AV45" s="110"/>
      <c r="AW45" s="110"/>
      <c r="AX45" s="110">
        <v>2</v>
      </c>
      <c r="AY45" s="110"/>
      <c r="AZ45" s="110"/>
      <c r="BA45" s="110"/>
      <c r="BB45" s="110">
        <v>1</v>
      </c>
      <c r="BC45" s="110"/>
      <c r="BD45" s="111"/>
      <c r="BE45" s="18"/>
    </row>
    <row r="46" spans="1:57" x14ac:dyDescent="0.25">
      <c r="A46" s="103" t="s">
        <v>142</v>
      </c>
      <c r="B46" s="144" t="s">
        <v>46</v>
      </c>
      <c r="C46" s="93">
        <f t="shared" si="0"/>
        <v>61</v>
      </c>
      <c r="D46" s="108">
        <v>8</v>
      </c>
      <c r="E46" s="110"/>
      <c r="F46" s="110"/>
      <c r="G46" s="110"/>
      <c r="H46" s="110"/>
      <c r="I46" s="110">
        <v>7</v>
      </c>
      <c r="J46" s="110">
        <v>1</v>
      </c>
      <c r="K46" s="110"/>
      <c r="L46" s="110"/>
      <c r="M46" s="110">
        <v>1</v>
      </c>
      <c r="N46" s="110">
        <v>4</v>
      </c>
      <c r="O46" s="110"/>
      <c r="P46" s="110"/>
      <c r="Q46" s="110"/>
      <c r="R46" s="110">
        <v>1</v>
      </c>
      <c r="S46" s="110"/>
      <c r="T46" s="110"/>
      <c r="U46" s="110"/>
      <c r="V46" s="110"/>
      <c r="W46" s="110">
        <v>1</v>
      </c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2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>
        <v>2</v>
      </c>
      <c r="AT46" s="110">
        <v>22</v>
      </c>
      <c r="AU46" s="109"/>
      <c r="AV46" s="110"/>
      <c r="AW46" s="110">
        <v>1</v>
      </c>
      <c r="AX46" s="110">
        <v>7</v>
      </c>
      <c r="AY46" s="110"/>
      <c r="AZ46" s="110"/>
      <c r="BA46" s="110"/>
      <c r="BB46" s="110"/>
      <c r="BC46" s="110"/>
      <c r="BD46" s="111">
        <v>6</v>
      </c>
      <c r="BE46" s="18"/>
    </row>
    <row r="47" spans="1:57" x14ac:dyDescent="0.25">
      <c r="A47" s="103" t="s">
        <v>143</v>
      </c>
      <c r="B47" s="144" t="s">
        <v>47</v>
      </c>
      <c r="C47" s="93">
        <f t="shared" si="0"/>
        <v>4</v>
      </c>
      <c r="D47" s="108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v>1</v>
      </c>
      <c r="AE47" s="110">
        <v>2</v>
      </c>
      <c r="AF47" s="110"/>
      <c r="AG47" s="110"/>
      <c r="AH47" s="110"/>
      <c r="AI47" s="112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>
        <v>1</v>
      </c>
      <c r="AV47" s="109"/>
      <c r="AW47" s="110"/>
      <c r="AX47" s="110"/>
      <c r="AY47" s="110"/>
      <c r="AZ47" s="110"/>
      <c r="BA47" s="110"/>
      <c r="BB47" s="110"/>
      <c r="BC47" s="110"/>
      <c r="BD47" s="111"/>
      <c r="BE47" s="18"/>
    </row>
    <row r="48" spans="1:57" x14ac:dyDescent="0.25">
      <c r="A48" s="103" t="s">
        <v>144</v>
      </c>
      <c r="B48" s="144" t="s">
        <v>48</v>
      </c>
      <c r="C48" s="93">
        <f t="shared" si="0"/>
        <v>19</v>
      </c>
      <c r="D48" s="108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>
        <v>1</v>
      </c>
      <c r="S48" s="110"/>
      <c r="T48" s="110"/>
      <c r="U48" s="110"/>
      <c r="V48" s="110"/>
      <c r="W48" s="110">
        <v>1</v>
      </c>
      <c r="X48" s="110"/>
      <c r="Y48" s="110"/>
      <c r="Z48" s="110"/>
      <c r="AA48" s="110"/>
      <c r="AB48" s="110"/>
      <c r="AC48" s="110"/>
      <c r="AD48" s="110"/>
      <c r="AE48" s="110">
        <v>1</v>
      </c>
      <c r="AF48" s="110"/>
      <c r="AG48" s="110"/>
      <c r="AH48" s="110"/>
      <c r="AI48" s="112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>
        <v>3</v>
      </c>
      <c r="AU48" s="110"/>
      <c r="AV48" s="110">
        <v>9</v>
      </c>
      <c r="AW48" s="109"/>
      <c r="AX48" s="110"/>
      <c r="AY48" s="110"/>
      <c r="AZ48" s="110"/>
      <c r="BA48" s="110">
        <v>1</v>
      </c>
      <c r="BB48" s="110">
        <v>1</v>
      </c>
      <c r="BC48" s="110"/>
      <c r="BD48" s="111">
        <v>2</v>
      </c>
      <c r="BE48" s="18"/>
    </row>
    <row r="49" spans="1:57" x14ac:dyDescent="0.25">
      <c r="A49" s="103" t="s">
        <v>145</v>
      </c>
      <c r="B49" s="144" t="s">
        <v>49</v>
      </c>
      <c r="C49" s="93">
        <f t="shared" si="0"/>
        <v>30</v>
      </c>
      <c r="D49" s="108">
        <v>3</v>
      </c>
      <c r="E49" s="110"/>
      <c r="F49" s="110"/>
      <c r="G49" s="110">
        <v>1</v>
      </c>
      <c r="H49" s="110"/>
      <c r="I49" s="110">
        <v>4</v>
      </c>
      <c r="J49" s="110">
        <v>3</v>
      </c>
      <c r="K49" s="110"/>
      <c r="L49" s="110"/>
      <c r="M49" s="110">
        <v>1</v>
      </c>
      <c r="N49" s="110">
        <v>1</v>
      </c>
      <c r="O49" s="110"/>
      <c r="P49" s="110"/>
      <c r="Q49" s="110"/>
      <c r="R49" s="110">
        <v>2</v>
      </c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>
        <v>1</v>
      </c>
      <c r="AD49" s="110"/>
      <c r="AE49" s="110"/>
      <c r="AF49" s="110"/>
      <c r="AG49" s="110">
        <v>1</v>
      </c>
      <c r="AH49" s="110">
        <v>1</v>
      </c>
      <c r="AI49" s="112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>
        <v>2</v>
      </c>
      <c r="AU49" s="110">
        <v>1</v>
      </c>
      <c r="AV49" s="110"/>
      <c r="AW49" s="110"/>
      <c r="AX49" s="109"/>
      <c r="AY49" s="110"/>
      <c r="AZ49" s="110"/>
      <c r="BA49" s="110">
        <v>1</v>
      </c>
      <c r="BB49" s="110">
        <v>1</v>
      </c>
      <c r="BC49" s="110"/>
      <c r="BD49" s="111">
        <v>7</v>
      </c>
      <c r="BE49" s="18"/>
    </row>
    <row r="50" spans="1:57" x14ac:dyDescent="0.25">
      <c r="A50" s="68" t="s">
        <v>146</v>
      </c>
      <c r="B50" s="145" t="s">
        <v>50</v>
      </c>
      <c r="C50" s="93">
        <f t="shared" si="0"/>
        <v>11</v>
      </c>
      <c r="D50" s="108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>
        <v>1</v>
      </c>
      <c r="AA50" s="110"/>
      <c r="AB50" s="110"/>
      <c r="AC50" s="110"/>
      <c r="AD50" s="110"/>
      <c r="AE50" s="110"/>
      <c r="AF50" s="110"/>
      <c r="AG50" s="110"/>
      <c r="AH50" s="110"/>
      <c r="AI50" s="112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>
        <v>2</v>
      </c>
      <c r="AU50" s="110">
        <v>2</v>
      </c>
      <c r="AV50" s="110"/>
      <c r="AW50" s="110"/>
      <c r="AX50" s="110"/>
      <c r="AY50" s="109"/>
      <c r="AZ50" s="110"/>
      <c r="BA50" s="110">
        <v>1</v>
      </c>
      <c r="BB50" s="110">
        <v>5</v>
      </c>
      <c r="BC50" s="110"/>
      <c r="BD50" s="111"/>
      <c r="BE50" s="18"/>
    </row>
    <row r="51" spans="1:57" x14ac:dyDescent="0.25">
      <c r="A51" s="68" t="s">
        <v>147</v>
      </c>
      <c r="B51" s="145" t="s">
        <v>51</v>
      </c>
      <c r="C51" s="93">
        <f t="shared" si="0"/>
        <v>6</v>
      </c>
      <c r="D51" s="108">
        <v>1</v>
      </c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>
        <v>3</v>
      </c>
      <c r="P51" s="110"/>
      <c r="Q51" s="110"/>
      <c r="R51" s="110"/>
      <c r="S51" s="110">
        <v>1</v>
      </c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>
        <v>1</v>
      </c>
      <c r="AF51" s="110"/>
      <c r="AG51" s="110"/>
      <c r="AH51" s="110"/>
      <c r="AI51" s="112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09"/>
      <c r="BA51" s="110"/>
      <c r="BB51" s="110"/>
      <c r="BC51" s="110"/>
      <c r="BD51" s="111"/>
      <c r="BE51" s="18"/>
    </row>
    <row r="52" spans="1:57" x14ac:dyDescent="0.25">
      <c r="A52" s="68" t="s">
        <v>148</v>
      </c>
      <c r="B52" s="145" t="s">
        <v>52</v>
      </c>
      <c r="C52" s="93">
        <f t="shared" si="0"/>
        <v>10</v>
      </c>
      <c r="D52" s="108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>
        <v>5</v>
      </c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>
        <v>1</v>
      </c>
      <c r="AD52" s="110"/>
      <c r="AE52" s="110"/>
      <c r="AF52" s="110"/>
      <c r="AG52" s="110"/>
      <c r="AH52" s="110"/>
      <c r="AI52" s="112"/>
      <c r="AJ52" s="110"/>
      <c r="AK52" s="110"/>
      <c r="AL52" s="110"/>
      <c r="AM52" s="110"/>
      <c r="AN52" s="110"/>
      <c r="AO52" s="110">
        <v>1</v>
      </c>
      <c r="AP52" s="110">
        <v>1</v>
      </c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09"/>
      <c r="BB52" s="110">
        <v>1</v>
      </c>
      <c r="BC52" s="110">
        <v>1</v>
      </c>
      <c r="BD52" s="111"/>
      <c r="BE52" s="18"/>
    </row>
    <row r="53" spans="1:57" x14ac:dyDescent="0.25">
      <c r="A53" s="68" t="s">
        <v>149</v>
      </c>
      <c r="B53" s="145" t="s">
        <v>53</v>
      </c>
      <c r="C53" s="93">
        <f t="shared" si="0"/>
        <v>46</v>
      </c>
      <c r="D53" s="108">
        <v>5</v>
      </c>
      <c r="E53" s="110"/>
      <c r="F53" s="110">
        <v>1</v>
      </c>
      <c r="G53" s="110"/>
      <c r="H53" s="110"/>
      <c r="I53" s="110">
        <v>3</v>
      </c>
      <c r="J53" s="110">
        <v>1</v>
      </c>
      <c r="K53" s="110"/>
      <c r="L53" s="110"/>
      <c r="M53" s="110"/>
      <c r="N53" s="110">
        <v>2</v>
      </c>
      <c r="O53" s="110"/>
      <c r="P53" s="110"/>
      <c r="Q53" s="110"/>
      <c r="R53" s="110">
        <v>2</v>
      </c>
      <c r="S53" s="110"/>
      <c r="T53" s="110"/>
      <c r="U53" s="110"/>
      <c r="V53" s="110"/>
      <c r="W53" s="110"/>
      <c r="X53" s="110"/>
      <c r="Y53" s="110">
        <v>1</v>
      </c>
      <c r="Z53" s="110"/>
      <c r="AA53" s="110">
        <v>1</v>
      </c>
      <c r="AB53" s="110"/>
      <c r="AC53" s="110">
        <v>2</v>
      </c>
      <c r="AD53" s="110">
        <v>1</v>
      </c>
      <c r="AE53" s="110">
        <v>1</v>
      </c>
      <c r="AF53" s="110"/>
      <c r="AG53" s="110"/>
      <c r="AH53" s="110"/>
      <c r="AI53" s="112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>
        <v>6</v>
      </c>
      <c r="AU53" s="110">
        <v>6</v>
      </c>
      <c r="AV53" s="110"/>
      <c r="AW53" s="110"/>
      <c r="AX53" s="110">
        <v>1</v>
      </c>
      <c r="AY53" s="110"/>
      <c r="AZ53" s="110"/>
      <c r="BA53" s="110">
        <v>1</v>
      </c>
      <c r="BB53" s="109"/>
      <c r="BC53" s="110"/>
      <c r="BD53" s="111">
        <v>12</v>
      </c>
      <c r="BE53" s="18"/>
    </row>
    <row r="54" spans="1:57" x14ac:dyDescent="0.25">
      <c r="A54" s="68" t="s">
        <v>150</v>
      </c>
      <c r="B54" s="145" t="s">
        <v>54</v>
      </c>
      <c r="C54" s="93">
        <f t="shared" si="0"/>
        <v>11</v>
      </c>
      <c r="D54" s="108">
        <v>2</v>
      </c>
      <c r="E54" s="110">
        <v>3</v>
      </c>
      <c r="F54" s="110">
        <v>1</v>
      </c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>
        <v>1</v>
      </c>
      <c r="AF54" s="110"/>
      <c r="AG54" s="110"/>
      <c r="AH54" s="110"/>
      <c r="AI54" s="112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>
        <v>1</v>
      </c>
      <c r="AZ54" s="110"/>
      <c r="BA54" s="110"/>
      <c r="BB54" s="110">
        <v>1</v>
      </c>
      <c r="BC54" s="109"/>
      <c r="BD54" s="111">
        <v>2</v>
      </c>
      <c r="BE54" s="18"/>
    </row>
    <row r="55" spans="1:57" ht="15.75" thickBot="1" x14ac:dyDescent="0.3">
      <c r="A55" s="104" t="s">
        <v>151</v>
      </c>
      <c r="B55" s="191" t="s">
        <v>55</v>
      </c>
      <c r="C55" s="94">
        <f t="shared" si="0"/>
        <v>40</v>
      </c>
      <c r="D55" s="113">
        <v>2</v>
      </c>
      <c r="E55" s="114"/>
      <c r="F55" s="114">
        <v>1</v>
      </c>
      <c r="G55" s="114"/>
      <c r="H55" s="114"/>
      <c r="I55" s="114">
        <v>4</v>
      </c>
      <c r="J55" s="114">
        <v>2</v>
      </c>
      <c r="K55" s="114">
        <v>2</v>
      </c>
      <c r="L55" s="114"/>
      <c r="M55" s="114"/>
      <c r="N55" s="114">
        <v>13</v>
      </c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>
        <v>1</v>
      </c>
      <c r="AB55" s="114"/>
      <c r="AC55" s="114">
        <v>3</v>
      </c>
      <c r="AD55" s="114">
        <v>1</v>
      </c>
      <c r="AE55" s="114">
        <v>1</v>
      </c>
      <c r="AF55" s="114"/>
      <c r="AG55" s="114"/>
      <c r="AH55" s="114"/>
      <c r="AI55" s="115"/>
      <c r="AJ55" s="114"/>
      <c r="AK55" s="114"/>
      <c r="AL55" s="114"/>
      <c r="AM55" s="114"/>
      <c r="AN55" s="114"/>
      <c r="AO55" s="114">
        <v>1</v>
      </c>
      <c r="AP55" s="114"/>
      <c r="AQ55" s="114"/>
      <c r="AR55" s="114">
        <v>1</v>
      </c>
      <c r="AS55" s="114"/>
      <c r="AT55" s="114"/>
      <c r="AU55" s="114">
        <v>1</v>
      </c>
      <c r="AV55" s="114"/>
      <c r="AW55" s="114"/>
      <c r="AX55" s="114"/>
      <c r="AY55" s="114"/>
      <c r="AZ55" s="114"/>
      <c r="BA55" s="114"/>
      <c r="BB55" s="114">
        <v>6</v>
      </c>
      <c r="BC55" s="114">
        <v>1</v>
      </c>
      <c r="BD55" s="116"/>
      <c r="BE55" s="18"/>
    </row>
    <row r="56" spans="1:57" ht="15.75" thickBot="1" x14ac:dyDescent="0.3">
      <c r="A56" s="54"/>
      <c r="B56" s="327" t="s">
        <v>185</v>
      </c>
      <c r="C56" s="326"/>
      <c r="D56" s="95">
        <f>SUM(D3:D55)</f>
        <v>67</v>
      </c>
      <c r="E56" s="95">
        <f t="shared" ref="E56:BD56" si="1">SUM(E3:E55)</f>
        <v>9</v>
      </c>
      <c r="F56" s="95">
        <f t="shared" si="1"/>
        <v>13</v>
      </c>
      <c r="G56" s="95">
        <f t="shared" si="1"/>
        <v>7</v>
      </c>
      <c r="H56" s="95">
        <f t="shared" si="1"/>
        <v>3</v>
      </c>
      <c r="I56" s="95">
        <f t="shared" si="1"/>
        <v>31</v>
      </c>
      <c r="J56" s="95">
        <f t="shared" si="1"/>
        <v>19</v>
      </c>
      <c r="K56" s="95">
        <f t="shared" si="1"/>
        <v>10</v>
      </c>
      <c r="L56" s="95">
        <f t="shared" si="1"/>
        <v>5</v>
      </c>
      <c r="M56" s="95">
        <f t="shared" si="1"/>
        <v>12</v>
      </c>
      <c r="N56" s="95">
        <f t="shared" si="1"/>
        <v>96</v>
      </c>
      <c r="O56" s="95">
        <f t="shared" si="1"/>
        <v>4</v>
      </c>
      <c r="P56" s="95">
        <f t="shared" si="1"/>
        <v>0</v>
      </c>
      <c r="Q56" s="95">
        <f t="shared" si="1"/>
        <v>0</v>
      </c>
      <c r="R56" s="95">
        <f t="shared" si="1"/>
        <v>33</v>
      </c>
      <c r="S56" s="95">
        <f t="shared" si="1"/>
        <v>4</v>
      </c>
      <c r="T56" s="95">
        <f t="shared" si="1"/>
        <v>0</v>
      </c>
      <c r="U56" s="95">
        <f t="shared" si="1"/>
        <v>0</v>
      </c>
      <c r="V56" s="95">
        <f t="shared" si="1"/>
        <v>0</v>
      </c>
      <c r="W56" s="95">
        <f t="shared" si="1"/>
        <v>11</v>
      </c>
      <c r="X56" s="95">
        <f t="shared" si="1"/>
        <v>3</v>
      </c>
      <c r="Y56" s="95">
        <f t="shared" si="1"/>
        <v>1</v>
      </c>
      <c r="Z56" s="95">
        <f t="shared" si="1"/>
        <v>2</v>
      </c>
      <c r="AA56" s="95">
        <f t="shared" si="1"/>
        <v>14</v>
      </c>
      <c r="AB56" s="95">
        <f t="shared" si="1"/>
        <v>3</v>
      </c>
      <c r="AC56" s="95">
        <f t="shared" si="1"/>
        <v>16</v>
      </c>
      <c r="AD56" s="95">
        <f t="shared" si="1"/>
        <v>10</v>
      </c>
      <c r="AE56" s="95">
        <f t="shared" si="1"/>
        <v>10</v>
      </c>
      <c r="AF56" s="95">
        <f t="shared" si="1"/>
        <v>0</v>
      </c>
      <c r="AG56" s="95">
        <f t="shared" si="1"/>
        <v>2</v>
      </c>
      <c r="AH56" s="95">
        <f t="shared" si="1"/>
        <v>6</v>
      </c>
      <c r="AI56" s="95">
        <f t="shared" si="1"/>
        <v>0</v>
      </c>
      <c r="AJ56" s="95">
        <f t="shared" si="1"/>
        <v>2</v>
      </c>
      <c r="AK56" s="95">
        <f t="shared" si="1"/>
        <v>2</v>
      </c>
      <c r="AL56" s="95">
        <f t="shared" si="1"/>
        <v>0</v>
      </c>
      <c r="AM56" s="95">
        <f t="shared" si="1"/>
        <v>0</v>
      </c>
      <c r="AN56" s="95">
        <f t="shared" si="1"/>
        <v>0</v>
      </c>
      <c r="AO56" s="95">
        <f t="shared" si="1"/>
        <v>26</v>
      </c>
      <c r="AP56" s="95">
        <f t="shared" si="1"/>
        <v>17</v>
      </c>
      <c r="AQ56" s="95">
        <f t="shared" si="1"/>
        <v>31</v>
      </c>
      <c r="AR56" s="95">
        <f t="shared" si="1"/>
        <v>7</v>
      </c>
      <c r="AS56" s="95">
        <f t="shared" si="1"/>
        <v>6</v>
      </c>
      <c r="AT56" s="95">
        <f t="shared" si="1"/>
        <v>54</v>
      </c>
      <c r="AU56" s="95">
        <f t="shared" si="1"/>
        <v>49</v>
      </c>
      <c r="AV56" s="95">
        <f t="shared" si="1"/>
        <v>10</v>
      </c>
      <c r="AW56" s="95">
        <f t="shared" si="1"/>
        <v>7</v>
      </c>
      <c r="AX56" s="95">
        <f t="shared" si="1"/>
        <v>16</v>
      </c>
      <c r="AY56" s="95">
        <f t="shared" si="1"/>
        <v>4</v>
      </c>
      <c r="AZ56" s="95">
        <f t="shared" si="1"/>
        <v>2</v>
      </c>
      <c r="BA56" s="95">
        <f t="shared" si="1"/>
        <v>8</v>
      </c>
      <c r="BB56" s="95">
        <f t="shared" si="1"/>
        <v>23</v>
      </c>
      <c r="BC56" s="95">
        <f t="shared" si="1"/>
        <v>3</v>
      </c>
      <c r="BD56" s="96">
        <f t="shared" si="1"/>
        <v>112</v>
      </c>
      <c r="BE56" s="18"/>
    </row>
    <row r="57" spans="1:57" ht="46.5" customHeight="1" x14ac:dyDescent="0.25">
      <c r="A57" s="50"/>
      <c r="B57" s="51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</row>
  </sheetData>
  <mergeCells count="1">
    <mergeCell ref="B56:C56"/>
  </mergeCells>
  <conditionalFormatting sqref="C3:C55 D56:BD56">
    <cfRule type="cellIs" dxfId="4" priority="1" operator="equal">
      <formula>0</formula>
    </cfRule>
    <cfRule type="colorScale" priority="2">
      <colorScale>
        <cfvo type="num" val="1"/>
        <cfvo type="max"/>
        <color rgb="FFFF99FF"/>
        <color rgb="FF7030A0"/>
      </colorScale>
    </cfRule>
  </conditionalFormatting>
  <conditionalFormatting sqref="D3:BD55">
    <cfRule type="colorScale" priority="3">
      <colorScale>
        <cfvo type="num" val="1"/>
        <cfvo type="num" val="5"/>
        <cfvo type="max"/>
        <color rgb="FF63BE7B"/>
        <color rgb="FFFFEB84"/>
        <color rgb="FFF8696B"/>
      </colorScale>
    </cfRule>
  </conditionalFormatting>
  <pageMargins left="0.25" right="0.25" top="0.75" bottom="0.75" header="0.3" footer="0.3"/>
  <pageSetup paperSize="8" scale="7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Introduction</vt:lpstr>
      <vt:lpstr>Retours_CQP</vt:lpstr>
      <vt:lpstr>controle_CQE</vt:lpstr>
      <vt:lpstr>controle_CQP</vt:lpstr>
      <vt:lpstr>controle_Global</vt:lpstr>
      <vt:lpstr>matrice CS_201015_CQEP</vt:lpstr>
      <vt:lpstr>matrice CS_2021_CQEP</vt:lpstr>
      <vt:lpstr>matrice CS_2010-2021_Global</vt:lpstr>
      <vt:lpstr>matrice US_201015_CQEP</vt:lpstr>
      <vt:lpstr>matrice US_2021_CQEP</vt:lpstr>
      <vt:lpstr>matrice US_2010-2021_Global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LOY</dc:creator>
  <cp:lastModifiedBy>David LOY</cp:lastModifiedBy>
  <cp:lastPrinted>2023-05-10T14:04:01Z</cp:lastPrinted>
  <dcterms:created xsi:type="dcterms:W3CDTF">2022-06-14T15:40:04Z</dcterms:created>
  <dcterms:modified xsi:type="dcterms:W3CDTF">2023-06-13T09:04:55Z</dcterms:modified>
</cp:coreProperties>
</file>